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19BA5C1E-26E9-40D5-918F-B95E13838765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 s="1"/>
  <c r="L32" i="16"/>
  <c r="L31" i="16"/>
  <c r="M31" i="16"/>
  <c r="N31" i="16"/>
  <c r="L20" i="16"/>
  <c r="L19" i="16"/>
  <c r="M19" i="16"/>
  <c r="N19" i="16" s="1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C19" i="14" s="1"/>
  <c r="AB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 s="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 s="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 s="1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 s="1"/>
  <c r="AA20" i="12"/>
  <c r="AA19" i="12"/>
  <c r="AB19" i="12"/>
  <c r="AC19" i="12" s="1"/>
  <c r="L44" i="12"/>
  <c r="L43" i="12"/>
  <c r="M43" i="12"/>
  <c r="N43" i="12"/>
  <c r="L32" i="12"/>
  <c r="L31" i="12"/>
  <c r="M31" i="12"/>
  <c r="N31" i="12" s="1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 s="1"/>
  <c r="AA32" i="8"/>
  <c r="AA31" i="8"/>
  <c r="AB31" i="8"/>
  <c r="AC31" i="8"/>
  <c r="AA20" i="8"/>
  <c r="AA19" i="8"/>
  <c r="AB19" i="8"/>
  <c r="AC19" i="8"/>
  <c r="L44" i="8"/>
  <c r="L43" i="8"/>
  <c r="M43" i="8"/>
  <c r="N43" i="8" s="1"/>
  <c r="L32" i="8"/>
  <c r="L31" i="8"/>
  <c r="M31" i="8"/>
  <c r="N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AC19" i="7"/>
  <c r="L44" i="7"/>
  <c r="L43" i="7"/>
  <c r="N43" i="7" s="1"/>
  <c r="M43" i="7"/>
  <c r="L32" i="7"/>
  <c r="L31" i="7"/>
  <c r="M31" i="7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N19" i="6" l="1"/>
  <c r="N31" i="7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Q30" i="11" l="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16" i="10" l="1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<sst xmlns="http://schemas.openxmlformats.org/spreadsheetml/2006/main" count="3300" uniqueCount="40">
  <si>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</si>
  <si>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</si>
  <si>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</si>
  <si>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</si>
  <si>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</si>
  <si>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</si>
  <si>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</si>
  <si>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</si>
  <si>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</si>
  <si>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</si>
  <si>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</si>
  <si>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</si>
  <si>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</si>
  <si>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</si>
  <si>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</si>
  <si>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</si>
  <si>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</si>
  <si>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</si>
  <si>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</si>
  <si>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</si>
  <si>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</si>
  <si>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</si>
  <si>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</si>
  <si>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</si>
  <si>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</si>
  <si>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</si>
  <si>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</si>
  <si>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</si>
  <si>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</si>
  <si>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</si>
  <si>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</si>
  <si>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</si>
  <si>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</si>
  <si>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</si>
  <si>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</si>
  <si>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</si>
  <si>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</si>
  <si>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</si>
  <si>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</si>
  <si>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2018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</si>
</sst>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6624149.9999999991</v>
      </c>
      <c r="C15" s="2"/>
      <c r="D15" s="2">
        <v>980400</v>
      </c>
      <c r="E15" s="2"/>
      <c r="F15" s="2">
        <v>6682199.9999999991</v>
      </c>
      <c r="G15" s="2"/>
      <c r="H15" s="2">
        <v>6367600</v>
      </c>
      <c r="I15" s="2"/>
      <c r="J15" s="2"/>
      <c r="K15" s="2"/>
      <c r="L15" s="1">
        <f>B15+D15+F15+H15+J15</f>
        <v>20654350</v>
      </c>
      <c r="M15" s="13">
        <f>C15+E15+G15+I15+K15</f>
        <v>0</v>
      </c>
      <c r="N15" s="14">
        <f>L15+M15</f>
        <v>20654350</v>
      </c>
      <c r="P15" s="3" t="s">
        <v>12</v>
      </c>
      <c r="Q15" s="2">
        <v>944</v>
      </c>
      <c r="R15" s="2">
        <v>0</v>
      </c>
      <c r="S15" s="2">
        <v>190</v>
      </c>
      <c r="T15" s="2">
        <v>0</v>
      </c>
      <c r="U15" s="2">
        <v>971</v>
      </c>
      <c r="V15" s="2">
        <v>0</v>
      </c>
      <c r="W15" s="2">
        <v>1582</v>
      </c>
      <c r="X15" s="2">
        <v>0</v>
      </c>
      <c r="Y15" s="2">
        <v>0</v>
      </c>
      <c r="Z15" s="2">
        <v>0</v>
      </c>
      <c r="AA15" s="1">
        <f>Q15+S15+U15+W15+Y15</f>
        <v>3687</v>
      </c>
      <c r="AB15" s="13">
        <f>R15+T15+V15+X15+Z15</f>
        <v>0</v>
      </c>
      <c r="AC15" s="14">
        <f>AA15+AB15</f>
        <v>3687</v>
      </c>
      <c r="AE15" s="3" t="s">
        <v>12</v>
      </c>
      <c r="AF15" s="2">
        <f>IFERROR(B15/Q15, "N.A.")</f>
        <v>7017.108050847457</v>
      </c>
      <c r="AG15" s="2" t="str">
        <f t="shared" ref="AG15:AP19" si="0">IFERROR(C15/R15, "N.A.")</f>
        <v>N.A.</v>
      </c>
      <c r="AH15" s="2">
        <f t="shared" si="0"/>
        <v>5160</v>
      </c>
      <c r="AI15" s="2" t="str">
        <f t="shared" si="0"/>
        <v>N.A.</v>
      </c>
      <c r="AJ15" s="2">
        <f t="shared" si="0"/>
        <v>6881.7713697219351</v>
      </c>
      <c r="AK15" s="2" t="str">
        <f t="shared" si="0"/>
        <v>N.A.</v>
      </c>
      <c r="AL15" s="2">
        <f t="shared" si="0"/>
        <v>4025.031605562579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5601.9392459994579</v>
      </c>
      <c r="AQ15" s="13" t="str">
        <f t="shared" ref="AQ15" si="1">IFERROR(M15/AB15, "N.A.")</f>
        <v>N.A.</v>
      </c>
      <c r="AR15" s="14">
        <f t="shared" ref="AR15" si="2">IFERROR(N15/AC15, "N.A.")</f>
        <v>5601.9392459994579</v>
      </c>
    </row>
    <row r="16" spans="1:44" ht="15" customHeight="1" thickBot="1" x14ac:dyDescent="0.3">
      <c r="A16" s="3" t="s">
        <v>13</v>
      </c>
      <c r="B16" s="2">
        <v>3660130</v>
      </c>
      <c r="C16" s="2">
        <v>5294800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3660130</v>
      </c>
      <c r="M16" s="13">
        <f t="shared" ref="M16:M18" si="4">C16+E16+G16+I16+K16</f>
        <v>5294800</v>
      </c>
      <c r="N16" s="14">
        <f t="shared" ref="N16:N18" si="5">L16+M16</f>
        <v>8954930</v>
      </c>
      <c r="P16" s="3" t="s">
        <v>13</v>
      </c>
      <c r="Q16" s="2">
        <v>1030</v>
      </c>
      <c r="R16" s="2">
        <v>434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1030</v>
      </c>
      <c r="AB16" s="13">
        <f t="shared" ref="AB16:AB18" si="7">R16+T16+V16+X16+Z16</f>
        <v>434</v>
      </c>
      <c r="AC16" s="14">
        <f t="shared" ref="AC16:AC18" si="8">AA16+AB16</f>
        <v>1464</v>
      </c>
      <c r="AE16" s="3" t="s">
        <v>13</v>
      </c>
      <c r="AF16" s="2">
        <f t="shared" ref="AF16:AF19" si="9">IFERROR(B16/Q16, "N.A.")</f>
        <v>3553.5242718446602</v>
      </c>
      <c r="AG16" s="2">
        <f t="shared" si="0"/>
        <v>12200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3553.5242718446602</v>
      </c>
      <c r="AQ16" s="13">
        <f t="shared" ref="AQ16:AQ18" si="11">IFERROR(M16/AB16, "N.A.")</f>
        <v>12200</v>
      </c>
      <c r="AR16" s="14">
        <f t="shared" ref="AR16:AR18" si="12">IFERROR(N16/AC16, "N.A.")</f>
        <v>6116.7554644808743</v>
      </c>
    </row>
    <row r="17" spans="1:44" ht="15" customHeight="1" thickBot="1" x14ac:dyDescent="0.3">
      <c r="A17" s="3" t="s">
        <v>14</v>
      </c>
      <c r="B17" s="2">
        <v>28129859.999999996</v>
      </c>
      <c r="C17" s="2">
        <v>191814904.99999994</v>
      </c>
      <c r="D17" s="2">
        <v>9043684</v>
      </c>
      <c r="E17" s="2">
        <v>0</v>
      </c>
      <c r="F17" s="2"/>
      <c r="G17" s="2">
        <v>12198240.000000002</v>
      </c>
      <c r="H17" s="2"/>
      <c r="I17" s="2">
        <v>28547669.999999996</v>
      </c>
      <c r="J17" s="2">
        <v>0</v>
      </c>
      <c r="K17" s="2"/>
      <c r="L17" s="1">
        <f t="shared" si="3"/>
        <v>37173544</v>
      </c>
      <c r="M17" s="13">
        <f t="shared" si="4"/>
        <v>232560814.99999994</v>
      </c>
      <c r="N17" s="14">
        <f t="shared" si="5"/>
        <v>269734358.99999994</v>
      </c>
      <c r="P17" s="3" t="s">
        <v>14</v>
      </c>
      <c r="Q17" s="2">
        <v>6064</v>
      </c>
      <c r="R17" s="2">
        <v>26288</v>
      </c>
      <c r="S17" s="2">
        <v>1648</v>
      </c>
      <c r="T17" s="2">
        <v>190</v>
      </c>
      <c r="U17" s="2">
        <v>0</v>
      </c>
      <c r="V17" s="2">
        <v>1555</v>
      </c>
      <c r="W17" s="2">
        <v>0</v>
      </c>
      <c r="X17" s="2">
        <v>1900</v>
      </c>
      <c r="Y17" s="2">
        <v>792</v>
      </c>
      <c r="Z17" s="2">
        <v>0</v>
      </c>
      <c r="AA17" s="1">
        <f t="shared" si="6"/>
        <v>8504</v>
      </c>
      <c r="AB17" s="13">
        <f t="shared" si="7"/>
        <v>29933</v>
      </c>
      <c r="AC17" s="14">
        <f t="shared" si="8"/>
        <v>38437</v>
      </c>
      <c r="AE17" s="3" t="s">
        <v>14</v>
      </c>
      <c r="AF17" s="2">
        <f t="shared" si="9"/>
        <v>4638.8291556728227</v>
      </c>
      <c r="AG17" s="2">
        <f t="shared" si="0"/>
        <v>7296.6716752891034</v>
      </c>
      <c r="AH17" s="2">
        <f t="shared" si="0"/>
        <v>5487.6723300970871</v>
      </c>
      <c r="AI17" s="2">
        <f t="shared" si="0"/>
        <v>0</v>
      </c>
      <c r="AJ17" s="2" t="str">
        <f t="shared" si="0"/>
        <v>N.A.</v>
      </c>
      <c r="AK17" s="2">
        <f t="shared" si="0"/>
        <v>7844.5273311897117</v>
      </c>
      <c r="AL17" s="2" t="str">
        <f t="shared" si="0"/>
        <v>N.A.</v>
      </c>
      <c r="AM17" s="2">
        <f t="shared" si="0"/>
        <v>15025.089473684209</v>
      </c>
      <c r="AN17" s="2">
        <f t="shared" si="0"/>
        <v>0</v>
      </c>
      <c r="AO17" s="2" t="str">
        <f t="shared" si="0"/>
        <v>N.A.</v>
      </c>
      <c r="AP17" s="15">
        <f t="shared" si="10"/>
        <v>4371.3010348071493</v>
      </c>
      <c r="AQ17" s="13">
        <f t="shared" si="11"/>
        <v>7769.3787792737094</v>
      </c>
      <c r="AR17" s="14">
        <f t="shared" si="12"/>
        <v>7017.5705440070751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0</v>
      </c>
      <c r="M18" s="13">
        <f t="shared" si="4"/>
        <v>0</v>
      </c>
      <c r="N18" s="14">
        <f t="shared" si="5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0</v>
      </c>
      <c r="AB18" s="13">
        <f t="shared" si="7"/>
        <v>0</v>
      </c>
      <c r="AC18" s="21">
        <f t="shared" si="8"/>
        <v>0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10"/>
        <v>N.A.</v>
      </c>
      <c r="AQ18" s="13" t="str">
        <f t="shared" si="11"/>
        <v>N.A.</v>
      </c>
      <c r="AR18" s="14" t="str">
        <f t="shared" si="12"/>
        <v>N.A.</v>
      </c>
    </row>
    <row r="19" spans="1:44" ht="15" customHeight="1" thickBot="1" x14ac:dyDescent="0.3">
      <c r="A19" s="4" t="s">
        <v>16</v>
      </c>
      <c r="B19" s="2">
        <v>38414139.999999993</v>
      </c>
      <c r="C19" s="2">
        <v>197109704.99999997</v>
      </c>
      <c r="D19" s="2">
        <v>10024084</v>
      </c>
      <c r="E19" s="2">
        <v>0</v>
      </c>
      <c r="F19" s="2">
        <v>6682199.9999999991</v>
      </c>
      <c r="G19" s="2">
        <v>12198240.000000002</v>
      </c>
      <c r="H19" s="2">
        <v>6367600</v>
      </c>
      <c r="I19" s="2">
        <v>28547669.999999996</v>
      </c>
      <c r="J19" s="2">
        <v>0</v>
      </c>
      <c r="K19" s="2"/>
      <c r="L19" s="1">
        <f t="shared" ref="L19" si="13">B19+D19+F19+H19+J19</f>
        <v>61488023.999999993</v>
      </c>
      <c r="M19" s="13">
        <f t="shared" ref="M19" si="14">C19+E19+G19+I19+K19</f>
        <v>237855614.99999997</v>
      </c>
      <c r="N19" s="21">
        <f t="shared" ref="N19" si="15">L19+M19</f>
        <v>299343638.99999994</v>
      </c>
      <c r="P19" s="4" t="s">
        <v>16</v>
      </c>
      <c r="Q19" s="2">
        <v>8038</v>
      </c>
      <c r="R19" s="2">
        <v>26722</v>
      </c>
      <c r="S19" s="2">
        <v>1838</v>
      </c>
      <c r="T19" s="2">
        <v>190</v>
      </c>
      <c r="U19" s="2">
        <v>971</v>
      </c>
      <c r="V19" s="2">
        <v>1555</v>
      </c>
      <c r="W19" s="2">
        <v>1582</v>
      </c>
      <c r="X19" s="2">
        <v>1900</v>
      </c>
      <c r="Y19" s="2">
        <v>792</v>
      </c>
      <c r="Z19" s="2">
        <v>0</v>
      </c>
      <c r="AA19" s="1">
        <f t="shared" ref="AA19" si="16">Q19+S19+U19+W19+Y19</f>
        <v>13221</v>
      </c>
      <c r="AB19" s="13">
        <f t="shared" ref="AB19" si="17">R19+T19+V19+X19+Z19</f>
        <v>30367</v>
      </c>
      <c r="AC19" s="14">
        <f t="shared" ref="AC19" si="18">AA19+AB19</f>
        <v>43588</v>
      </c>
      <c r="AE19" s="4" t="s">
        <v>16</v>
      </c>
      <c r="AF19" s="2">
        <f t="shared" si="9"/>
        <v>4779.0669320726538</v>
      </c>
      <c r="AG19" s="2">
        <f t="shared" si="0"/>
        <v>7376.3080981962421</v>
      </c>
      <c r="AH19" s="2">
        <f t="shared" si="0"/>
        <v>5453.7997823721435</v>
      </c>
      <c r="AI19" s="2">
        <f t="shared" si="0"/>
        <v>0</v>
      </c>
      <c r="AJ19" s="2">
        <f t="shared" si="0"/>
        <v>6881.7713697219351</v>
      </c>
      <c r="AK19" s="2">
        <f t="shared" si="0"/>
        <v>7844.5273311897117</v>
      </c>
      <c r="AL19" s="2">
        <f t="shared" si="0"/>
        <v>4025.031605562579</v>
      </c>
      <c r="AM19" s="2">
        <f t="shared" si="0"/>
        <v>15025.089473684209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4650.7846607669608</v>
      </c>
      <c r="AQ19" s="13">
        <f t="shared" ref="AQ19" si="20">IFERROR(M19/AB19, "N.A.")</f>
        <v>7832.7004643198197</v>
      </c>
      <c r="AR19" s="14">
        <f t="shared" ref="AR19" si="21">IFERROR(N19/AC19, "N.A.")</f>
        <v>6867.5699504450749</v>
      </c>
    </row>
    <row r="20" spans="1:44" ht="15" customHeight="1" thickBot="1" x14ac:dyDescent="0.3">
      <c r="A20" s="5" t="s">
        <v>0</v>
      </c>
      <c r="B20" s="42">
        <f>B19+C19</f>
        <v>235523844.99999997</v>
      </c>
      <c r="C20" s="43"/>
      <c r="D20" s="42">
        <f>D19+E19</f>
        <v>10024084</v>
      </c>
      <c r="E20" s="43"/>
      <c r="F20" s="42">
        <f>F19+G19</f>
        <v>18880440</v>
      </c>
      <c r="G20" s="43"/>
      <c r="H20" s="42">
        <f>H19+I19</f>
        <v>34915270</v>
      </c>
      <c r="I20" s="43"/>
      <c r="J20" s="42">
        <f>J19+K19</f>
        <v>0</v>
      </c>
      <c r="K20" s="43"/>
      <c r="L20" s="42">
        <f>L19+M19</f>
        <v>299343638.99999994</v>
      </c>
      <c r="M20" s="46"/>
      <c r="N20" s="22">
        <f>B20+D20+F20+H20+J20</f>
        <v>299343639</v>
      </c>
      <c r="P20" s="5" t="s">
        <v>0</v>
      </c>
      <c r="Q20" s="42">
        <f>Q19+R19</f>
        <v>34760</v>
      </c>
      <c r="R20" s="43"/>
      <c r="S20" s="42">
        <f>S19+T19</f>
        <v>2028</v>
      </c>
      <c r="T20" s="43"/>
      <c r="U20" s="42">
        <f>U19+V19</f>
        <v>2526</v>
      </c>
      <c r="V20" s="43"/>
      <c r="W20" s="42">
        <f>W19+X19</f>
        <v>3482</v>
      </c>
      <c r="X20" s="43"/>
      <c r="Y20" s="42">
        <f>Y19+Z19</f>
        <v>792</v>
      </c>
      <c r="Z20" s="43"/>
      <c r="AA20" s="42">
        <f>AA19+AB19</f>
        <v>43588</v>
      </c>
      <c r="AB20" s="43"/>
      <c r="AC20" s="23">
        <f>Q20+S20+U20+W20+Y20</f>
        <v>43588</v>
      </c>
      <c r="AE20" s="5" t="s">
        <v>0</v>
      </c>
      <c r="AF20" s="44">
        <f>IFERROR(B20/Q20,"N.A.")</f>
        <v>6775.7147583429223</v>
      </c>
      <c r="AG20" s="45"/>
      <c r="AH20" s="44">
        <f>IFERROR(D20/S20,"N.A.")</f>
        <v>4942.8422090729782</v>
      </c>
      <c r="AI20" s="45"/>
      <c r="AJ20" s="44">
        <f>IFERROR(F20/U20,"N.A.")</f>
        <v>7474.4418052256533</v>
      </c>
      <c r="AK20" s="45"/>
      <c r="AL20" s="44">
        <f>IFERROR(H20/W20,"N.A.")</f>
        <v>10027.360712234347</v>
      </c>
      <c r="AM20" s="45"/>
      <c r="AN20" s="44">
        <f>IFERROR(J20/Y20,"N.A.")</f>
        <v>0</v>
      </c>
      <c r="AO20" s="45"/>
      <c r="AP20" s="44">
        <f>IFERROR(L20/AA20,"N.A.")</f>
        <v>6867.5699504450749</v>
      </c>
      <c r="AQ20" s="45"/>
      <c r="AR20" s="16">
        <f>IFERROR(N20/AC20, "N.A.")</f>
        <v>6867.5699504450768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6624149.9999999991</v>
      </c>
      <c r="C27" s="2"/>
      <c r="D27" s="2">
        <v>980400</v>
      </c>
      <c r="E27" s="2"/>
      <c r="F27" s="2">
        <v>6682199.9999999991</v>
      </c>
      <c r="G27" s="2"/>
      <c r="H27" s="2">
        <v>1320099.9999999998</v>
      </c>
      <c r="I27" s="2"/>
      <c r="J27" s="2"/>
      <c r="K27" s="2"/>
      <c r="L27" s="1">
        <f>B27+D27+F27+H27+J27</f>
        <v>15606849.999999998</v>
      </c>
      <c r="M27" s="13">
        <f>C27+E27+G27+I27+K27</f>
        <v>0</v>
      </c>
      <c r="N27" s="14">
        <f>L27+M27</f>
        <v>15606849.999999998</v>
      </c>
      <c r="P27" s="3" t="s">
        <v>12</v>
      </c>
      <c r="Q27" s="2">
        <v>944</v>
      </c>
      <c r="R27" s="2">
        <v>0</v>
      </c>
      <c r="S27" s="2">
        <v>190</v>
      </c>
      <c r="T27" s="2">
        <v>0</v>
      </c>
      <c r="U27" s="2">
        <v>971</v>
      </c>
      <c r="V27" s="2">
        <v>0</v>
      </c>
      <c r="W27" s="2">
        <v>399</v>
      </c>
      <c r="X27" s="2">
        <v>0</v>
      </c>
      <c r="Y27" s="2">
        <v>0</v>
      </c>
      <c r="Z27" s="2">
        <v>0</v>
      </c>
      <c r="AA27" s="1">
        <f>Q27+S27+U27+W27+Y27</f>
        <v>2504</v>
      </c>
      <c r="AB27" s="13">
        <f>R27+T27+V27+X27+Z27</f>
        <v>0</v>
      </c>
      <c r="AC27" s="14">
        <f>AA27+AB27</f>
        <v>2504</v>
      </c>
      <c r="AE27" s="3" t="s">
        <v>12</v>
      </c>
      <c r="AF27" s="2">
        <f>IFERROR(B27/Q27, "N.A.")</f>
        <v>7017.108050847457</v>
      </c>
      <c r="AG27" s="2" t="str">
        <f t="shared" ref="AG27:AG31" si="22">IFERROR(C27/R27, "N.A.")</f>
        <v>N.A.</v>
      </c>
      <c r="AH27" s="2">
        <f t="shared" ref="AH27:AH31" si="23">IFERROR(D27/S27, "N.A.")</f>
        <v>5160</v>
      </c>
      <c r="AI27" s="2" t="str">
        <f t="shared" ref="AI27:AI31" si="24">IFERROR(E27/T27, "N.A.")</f>
        <v>N.A.</v>
      </c>
      <c r="AJ27" s="2">
        <f t="shared" ref="AJ27:AJ31" si="25">IFERROR(F27/U27, "N.A.")</f>
        <v>6881.7713697219351</v>
      </c>
      <c r="AK27" s="2" t="str">
        <f t="shared" ref="AK27:AK31" si="26">IFERROR(G27/V27, "N.A.")</f>
        <v>N.A.</v>
      </c>
      <c r="AL27" s="2">
        <f t="shared" ref="AL27:AL31" si="27">IFERROR(H27/W27, "N.A.")</f>
        <v>3308.5213032581446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6232.7675718849832</v>
      </c>
      <c r="AQ27" s="13" t="str">
        <f t="shared" ref="AQ27:AQ30" si="32">IFERROR(M27/AB27, "N.A.")</f>
        <v>N.A.</v>
      </c>
      <c r="AR27" s="14">
        <f t="shared" ref="AR27:AR30" si="33">IFERROR(N27/AC27, "N.A.")</f>
        <v>6232.7675718849832</v>
      </c>
    </row>
    <row r="28" spans="1:44" ht="15" customHeight="1" thickBot="1" x14ac:dyDescent="0.3">
      <c r="A28" s="3" t="s">
        <v>13</v>
      </c>
      <c r="B28" s="2">
        <v>976500</v>
      </c>
      <c r="C28" s="2">
        <v>5294800</v>
      </c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976500</v>
      </c>
      <c r="M28" s="13">
        <f t="shared" ref="M28:M30" si="35">C28+E28+G28+I28+K28</f>
        <v>5294800</v>
      </c>
      <c r="N28" s="14">
        <f t="shared" ref="N28:N30" si="36">L28+M28</f>
        <v>6271300</v>
      </c>
      <c r="P28" s="3" t="s">
        <v>13</v>
      </c>
      <c r="Q28" s="2">
        <v>217</v>
      </c>
      <c r="R28" s="2">
        <v>434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217</v>
      </c>
      <c r="AB28" s="13">
        <f t="shared" ref="AB28:AB30" si="38">R28+T28+V28+X28+Z28</f>
        <v>434</v>
      </c>
      <c r="AC28" s="14">
        <f t="shared" ref="AC28:AC30" si="39">AA28+AB28</f>
        <v>651</v>
      </c>
      <c r="AE28" s="3" t="s">
        <v>13</v>
      </c>
      <c r="AF28" s="2">
        <f t="shared" ref="AF28:AF31" si="40">IFERROR(B28/Q28, "N.A.")</f>
        <v>4500</v>
      </c>
      <c r="AG28" s="2">
        <f t="shared" si="22"/>
        <v>12200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4500</v>
      </c>
      <c r="AQ28" s="13">
        <f t="shared" si="32"/>
        <v>12200</v>
      </c>
      <c r="AR28" s="14">
        <f t="shared" si="33"/>
        <v>9633.3333333333339</v>
      </c>
    </row>
    <row r="29" spans="1:44" ht="15" customHeight="1" thickBot="1" x14ac:dyDescent="0.3">
      <c r="A29" s="3" t="s">
        <v>14</v>
      </c>
      <c r="B29" s="2">
        <v>19056220</v>
      </c>
      <c r="C29" s="2">
        <v>127852364.99999999</v>
      </c>
      <c r="D29" s="2">
        <v>6327880</v>
      </c>
      <c r="E29" s="2">
        <v>0</v>
      </c>
      <c r="F29" s="2"/>
      <c r="G29" s="2">
        <v>12198240.000000002</v>
      </c>
      <c r="H29" s="2"/>
      <c r="I29" s="2">
        <v>27077070</v>
      </c>
      <c r="J29" s="2">
        <v>0</v>
      </c>
      <c r="K29" s="2"/>
      <c r="L29" s="1">
        <f t="shared" si="34"/>
        <v>25384100</v>
      </c>
      <c r="M29" s="13">
        <f t="shared" si="35"/>
        <v>167127675</v>
      </c>
      <c r="N29" s="14">
        <f t="shared" si="36"/>
        <v>192511775</v>
      </c>
      <c r="P29" s="3" t="s">
        <v>14</v>
      </c>
      <c r="Q29" s="2">
        <v>3177</v>
      </c>
      <c r="R29" s="2">
        <v>17275</v>
      </c>
      <c r="S29" s="2">
        <v>1086</v>
      </c>
      <c r="T29" s="2">
        <v>190</v>
      </c>
      <c r="U29" s="2">
        <v>0</v>
      </c>
      <c r="V29" s="2">
        <v>1555</v>
      </c>
      <c r="W29" s="2">
        <v>0</v>
      </c>
      <c r="X29" s="2">
        <v>1710</v>
      </c>
      <c r="Y29" s="2">
        <v>380</v>
      </c>
      <c r="Z29" s="2">
        <v>0</v>
      </c>
      <c r="AA29" s="1">
        <f t="shared" si="37"/>
        <v>4643</v>
      </c>
      <c r="AB29" s="13">
        <f t="shared" si="38"/>
        <v>20730</v>
      </c>
      <c r="AC29" s="14">
        <f t="shared" si="39"/>
        <v>25373</v>
      </c>
      <c r="AE29" s="3" t="s">
        <v>14</v>
      </c>
      <c r="AF29" s="2">
        <f t="shared" si="40"/>
        <v>5998.1806735914388</v>
      </c>
      <c r="AG29" s="2">
        <f t="shared" si="22"/>
        <v>7401.0052098408096</v>
      </c>
      <c r="AH29" s="2">
        <f t="shared" si="23"/>
        <v>5826.7771639042357</v>
      </c>
      <c r="AI29" s="2">
        <f t="shared" si="24"/>
        <v>0</v>
      </c>
      <c r="AJ29" s="2" t="str">
        <f t="shared" si="25"/>
        <v>N.A.</v>
      </c>
      <c r="AK29" s="2">
        <f t="shared" si="26"/>
        <v>7844.5273311897117</v>
      </c>
      <c r="AL29" s="2" t="str">
        <f t="shared" si="27"/>
        <v>N.A.</v>
      </c>
      <c r="AM29" s="2">
        <f t="shared" si="28"/>
        <v>15834.543859649122</v>
      </c>
      <c r="AN29" s="2">
        <f t="shared" si="29"/>
        <v>0</v>
      </c>
      <c r="AO29" s="2" t="str">
        <f t="shared" si="30"/>
        <v>N.A.</v>
      </c>
      <c r="AP29" s="15">
        <f t="shared" si="31"/>
        <v>5467.1763945724751</v>
      </c>
      <c r="AQ29" s="13">
        <f t="shared" si="32"/>
        <v>8062.1164978292327</v>
      </c>
      <c r="AR29" s="14">
        <f t="shared" si="33"/>
        <v>7587.2689473061919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0</v>
      </c>
      <c r="M30" s="13">
        <f t="shared" si="35"/>
        <v>0</v>
      </c>
      <c r="N30" s="14">
        <f t="shared" si="36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0</v>
      </c>
      <c r="AB30" s="13">
        <f t="shared" si="38"/>
        <v>0</v>
      </c>
      <c r="AC30" s="21">
        <f t="shared" si="39"/>
        <v>0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 t="str">
        <f t="shared" si="31"/>
        <v>N.A.</v>
      </c>
      <c r="AQ30" s="13" t="str">
        <f t="shared" si="32"/>
        <v>N.A.</v>
      </c>
      <c r="AR30" s="14" t="str">
        <f t="shared" si="33"/>
        <v>N.A.</v>
      </c>
    </row>
    <row r="31" spans="1:44" ht="15" customHeight="1" thickBot="1" x14ac:dyDescent="0.3">
      <c r="A31" s="4" t="s">
        <v>16</v>
      </c>
      <c r="B31" s="2">
        <v>26656870.000000004</v>
      </c>
      <c r="C31" s="2">
        <v>133147164.99999991</v>
      </c>
      <c r="D31" s="2">
        <v>7308280</v>
      </c>
      <c r="E31" s="2">
        <v>0</v>
      </c>
      <c r="F31" s="2">
        <v>6682199.9999999991</v>
      </c>
      <c r="G31" s="2">
        <v>12198240.000000002</v>
      </c>
      <c r="H31" s="2">
        <v>1320099.9999999998</v>
      </c>
      <c r="I31" s="2">
        <v>27077070</v>
      </c>
      <c r="J31" s="2">
        <v>0</v>
      </c>
      <c r="K31" s="2"/>
      <c r="L31" s="1">
        <f t="shared" ref="L31" si="41">B31+D31+F31+H31+J31</f>
        <v>41967450</v>
      </c>
      <c r="M31" s="13">
        <f t="shared" ref="M31" si="42">C31+E31+G31+I31+K31</f>
        <v>172422474.99999991</v>
      </c>
      <c r="N31" s="21">
        <f t="shared" ref="N31" si="43">L31+M31</f>
        <v>214389924.99999991</v>
      </c>
      <c r="P31" s="4" t="s">
        <v>16</v>
      </c>
      <c r="Q31" s="2">
        <v>4338</v>
      </c>
      <c r="R31" s="2">
        <v>17709</v>
      </c>
      <c r="S31" s="2">
        <v>1276</v>
      </c>
      <c r="T31" s="2">
        <v>190</v>
      </c>
      <c r="U31" s="2">
        <v>971</v>
      </c>
      <c r="V31" s="2">
        <v>1555</v>
      </c>
      <c r="W31" s="2">
        <v>399</v>
      </c>
      <c r="X31" s="2">
        <v>1710</v>
      </c>
      <c r="Y31" s="2">
        <v>380</v>
      </c>
      <c r="Z31" s="2">
        <v>0</v>
      </c>
      <c r="AA31" s="1">
        <f t="shared" ref="AA31" si="44">Q31+S31+U31+W31+Y31</f>
        <v>7364</v>
      </c>
      <c r="AB31" s="13">
        <f t="shared" ref="AB31" si="45">R31+T31+V31+X31+Z31</f>
        <v>21164</v>
      </c>
      <c r="AC31" s="14">
        <f t="shared" ref="AC31" si="46">AA31+AB31</f>
        <v>28528</v>
      </c>
      <c r="AE31" s="4" t="s">
        <v>16</v>
      </c>
      <c r="AF31" s="2">
        <f t="shared" si="40"/>
        <v>6144.9677270631637</v>
      </c>
      <c r="AG31" s="2">
        <f t="shared" si="22"/>
        <v>7518.6156756451473</v>
      </c>
      <c r="AH31" s="2">
        <f t="shared" si="23"/>
        <v>5727.4921630094041</v>
      </c>
      <c r="AI31" s="2">
        <f t="shared" si="24"/>
        <v>0</v>
      </c>
      <c r="AJ31" s="2">
        <f t="shared" si="25"/>
        <v>6881.7713697219351</v>
      </c>
      <c r="AK31" s="2">
        <f t="shared" si="26"/>
        <v>7844.5273311897117</v>
      </c>
      <c r="AL31" s="2">
        <f t="shared" si="27"/>
        <v>3308.5213032581446</v>
      </c>
      <c r="AM31" s="2">
        <f t="shared" si="28"/>
        <v>15834.543859649122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5699.0019011406848</v>
      </c>
      <c r="AQ31" s="13">
        <f t="shared" ref="AQ31" si="48">IFERROR(M31/AB31, "N.A.")</f>
        <v>8146.9700907200868</v>
      </c>
      <c r="AR31" s="14">
        <f t="shared" ref="AR31" si="49">IFERROR(N31/AC31, "N.A.")</f>
        <v>7515.0702818283762</v>
      </c>
    </row>
    <row r="32" spans="1:44" ht="15" customHeight="1" thickBot="1" x14ac:dyDescent="0.3">
      <c r="A32" s="5" t="s">
        <v>0</v>
      </c>
      <c r="B32" s="42">
        <f>B31+C31</f>
        <v>159804034.99999991</v>
      </c>
      <c r="C32" s="43"/>
      <c r="D32" s="42">
        <f>D31+E31</f>
        <v>7308280</v>
      </c>
      <c r="E32" s="43"/>
      <c r="F32" s="42">
        <f>F31+G31</f>
        <v>18880440</v>
      </c>
      <c r="G32" s="43"/>
      <c r="H32" s="42">
        <f>H31+I31</f>
        <v>28397170</v>
      </c>
      <c r="I32" s="43"/>
      <c r="J32" s="42">
        <f>J31+K31</f>
        <v>0</v>
      </c>
      <c r="K32" s="43"/>
      <c r="L32" s="42">
        <f>L31+M31</f>
        <v>214389924.99999991</v>
      </c>
      <c r="M32" s="46"/>
      <c r="N32" s="22">
        <f>B32+D32+F32+H32+J32</f>
        <v>214389924.99999991</v>
      </c>
      <c r="P32" s="5" t="s">
        <v>0</v>
      </c>
      <c r="Q32" s="42">
        <f>Q31+R31</f>
        <v>22047</v>
      </c>
      <c r="R32" s="43"/>
      <c r="S32" s="42">
        <f>S31+T31</f>
        <v>1466</v>
      </c>
      <c r="T32" s="43"/>
      <c r="U32" s="42">
        <f>U31+V31</f>
        <v>2526</v>
      </c>
      <c r="V32" s="43"/>
      <c r="W32" s="42">
        <f>W31+X31</f>
        <v>2109</v>
      </c>
      <c r="X32" s="43"/>
      <c r="Y32" s="42">
        <f>Y31+Z31</f>
        <v>380</v>
      </c>
      <c r="Z32" s="43"/>
      <c r="AA32" s="42">
        <f>AA31+AB31</f>
        <v>28528</v>
      </c>
      <c r="AB32" s="43"/>
      <c r="AC32" s="23">
        <f>Q32+S32+U32+W32+Y32</f>
        <v>28528</v>
      </c>
      <c r="AE32" s="5" t="s">
        <v>0</v>
      </c>
      <c r="AF32" s="44">
        <f>IFERROR(B32/Q32,"N.A.")</f>
        <v>7248.3346940626798</v>
      </c>
      <c r="AG32" s="45"/>
      <c r="AH32" s="44">
        <f>IFERROR(D32/S32,"N.A.")</f>
        <v>4985.1841746248292</v>
      </c>
      <c r="AI32" s="45"/>
      <c r="AJ32" s="44">
        <f>IFERROR(F32/U32,"N.A.")</f>
        <v>7474.4418052256533</v>
      </c>
      <c r="AK32" s="45"/>
      <c r="AL32" s="44">
        <f>IFERROR(H32/W32,"N.A.")</f>
        <v>13464.755808440019</v>
      </c>
      <c r="AM32" s="45"/>
      <c r="AN32" s="44">
        <f>IFERROR(J32/Y32,"N.A.")</f>
        <v>0</v>
      </c>
      <c r="AO32" s="45"/>
      <c r="AP32" s="44">
        <f>IFERROR(L32/AA32,"N.A.")</f>
        <v>7515.0702818283762</v>
      </c>
      <c r="AQ32" s="45"/>
      <c r="AR32" s="16">
        <f>IFERROR(N32/AC32, "N.A.")</f>
        <v>7515.0702818283762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5047500</v>
      </c>
      <c r="I39" s="2"/>
      <c r="J39" s="2"/>
      <c r="K39" s="2"/>
      <c r="L39" s="1">
        <f>B39+D39+F39+H39+J39</f>
        <v>5047500</v>
      </c>
      <c r="M39" s="13">
        <f>C39+E39+G39+I39+K39</f>
        <v>0</v>
      </c>
      <c r="N39" s="14">
        <f>L39+M39</f>
        <v>5047500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1183</v>
      </c>
      <c r="X39" s="2">
        <v>0</v>
      </c>
      <c r="Y39" s="2">
        <v>0</v>
      </c>
      <c r="Z39" s="2">
        <v>0</v>
      </c>
      <c r="AA39" s="1">
        <f>Q39+S39+U39+W39+Y39</f>
        <v>1183</v>
      </c>
      <c r="AB39" s="13">
        <f>R39+T39+V39+X39+Z39</f>
        <v>0</v>
      </c>
      <c r="AC39" s="14">
        <f>AA39+AB39</f>
        <v>1183</v>
      </c>
      <c r="AE39" s="3" t="s">
        <v>12</v>
      </c>
      <c r="AF39" s="2" t="str">
        <f>IFERROR(B39/Q39, "N.A.")</f>
        <v>N.A.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4266.6948436179209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4266.6948436179209</v>
      </c>
      <c r="AQ39" s="13" t="str">
        <f t="shared" ref="AQ39:AQ42" si="60">IFERROR(M39/AB39, "N.A.")</f>
        <v>N.A.</v>
      </c>
      <c r="AR39" s="14">
        <f t="shared" ref="AR39:AR42" si="61">IFERROR(N39/AC39, "N.A.")</f>
        <v>4266.6948436179209</v>
      </c>
    </row>
    <row r="40" spans="1:44" ht="15" customHeight="1" thickBot="1" x14ac:dyDescent="0.3">
      <c r="A40" s="3" t="s">
        <v>13</v>
      </c>
      <c r="B40" s="2">
        <v>2683630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2683630</v>
      </c>
      <c r="M40" s="13">
        <f t="shared" ref="M40:M42" si="63">C40+E40+G40+I40+K40</f>
        <v>0</v>
      </c>
      <c r="N40" s="14">
        <f t="shared" ref="N40:N42" si="64">L40+M40</f>
        <v>2683630</v>
      </c>
      <c r="P40" s="3" t="s">
        <v>13</v>
      </c>
      <c r="Q40" s="2">
        <v>813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813</v>
      </c>
      <c r="AB40" s="13">
        <f t="shared" ref="AB40:AB42" si="66">R40+T40+V40+X40+Z40</f>
        <v>0</v>
      </c>
      <c r="AC40" s="14">
        <f t="shared" ref="AC40:AC42" si="67">AA40+AB40</f>
        <v>813</v>
      </c>
      <c r="AE40" s="3" t="s">
        <v>13</v>
      </c>
      <c r="AF40" s="2">
        <f t="shared" ref="AF40:AF43" si="68">IFERROR(B40/Q40, "N.A.")</f>
        <v>3300.8979089790896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3300.8979089790896</v>
      </c>
      <c r="AQ40" s="13" t="str">
        <f t="shared" si="60"/>
        <v>N.A.</v>
      </c>
      <c r="AR40" s="14">
        <f t="shared" si="61"/>
        <v>3300.8979089790896</v>
      </c>
    </row>
    <row r="41" spans="1:44" ht="15" customHeight="1" thickBot="1" x14ac:dyDescent="0.3">
      <c r="A41" s="3" t="s">
        <v>14</v>
      </c>
      <c r="B41" s="2">
        <v>9073640</v>
      </c>
      <c r="C41" s="2">
        <v>63962540</v>
      </c>
      <c r="D41" s="2">
        <v>2715804.0000000005</v>
      </c>
      <c r="E41" s="2"/>
      <c r="F41" s="2"/>
      <c r="G41" s="2"/>
      <c r="H41" s="2"/>
      <c r="I41" s="2">
        <v>1470600</v>
      </c>
      <c r="J41" s="2">
        <v>0</v>
      </c>
      <c r="K41" s="2"/>
      <c r="L41" s="1">
        <f t="shared" si="62"/>
        <v>11789444</v>
      </c>
      <c r="M41" s="13">
        <f t="shared" si="63"/>
        <v>65433140</v>
      </c>
      <c r="N41" s="14">
        <f t="shared" si="64"/>
        <v>77222584</v>
      </c>
      <c r="P41" s="3" t="s">
        <v>14</v>
      </c>
      <c r="Q41" s="2">
        <v>2887</v>
      </c>
      <c r="R41" s="2">
        <v>9013</v>
      </c>
      <c r="S41" s="2">
        <v>562</v>
      </c>
      <c r="T41" s="2">
        <v>0</v>
      </c>
      <c r="U41" s="2">
        <v>0</v>
      </c>
      <c r="V41" s="2">
        <v>0</v>
      </c>
      <c r="W41" s="2">
        <v>0</v>
      </c>
      <c r="X41" s="2">
        <v>190</v>
      </c>
      <c r="Y41" s="2">
        <v>412</v>
      </c>
      <c r="Z41" s="2">
        <v>0</v>
      </c>
      <c r="AA41" s="1">
        <f t="shared" si="65"/>
        <v>3861</v>
      </c>
      <c r="AB41" s="13">
        <f t="shared" si="66"/>
        <v>9203</v>
      </c>
      <c r="AC41" s="14">
        <f t="shared" si="67"/>
        <v>13064</v>
      </c>
      <c r="AE41" s="3" t="s">
        <v>14</v>
      </c>
      <c r="AF41" s="2">
        <f t="shared" si="68"/>
        <v>3142.930377554555</v>
      </c>
      <c r="AG41" s="2">
        <f t="shared" si="50"/>
        <v>7096.6981027404863</v>
      </c>
      <c r="AH41" s="2">
        <f t="shared" si="51"/>
        <v>4832.3914590747336</v>
      </c>
      <c r="AI41" s="2" t="str">
        <f t="shared" si="52"/>
        <v>N.A.</v>
      </c>
      <c r="AJ41" s="2" t="str">
        <f t="shared" si="53"/>
        <v>N.A.</v>
      </c>
      <c r="AK41" s="2" t="str">
        <f t="shared" si="54"/>
        <v>N.A.</v>
      </c>
      <c r="AL41" s="2" t="str">
        <f t="shared" si="55"/>
        <v>N.A.</v>
      </c>
      <c r="AM41" s="2">
        <f t="shared" si="56"/>
        <v>7740</v>
      </c>
      <c r="AN41" s="2">
        <f t="shared" si="57"/>
        <v>0</v>
      </c>
      <c r="AO41" s="2" t="str">
        <f t="shared" si="58"/>
        <v>N.A.</v>
      </c>
      <c r="AP41" s="15">
        <f t="shared" si="59"/>
        <v>3053.4690494690494</v>
      </c>
      <c r="AQ41" s="13">
        <f t="shared" si="60"/>
        <v>7109.9793545582961</v>
      </c>
      <c r="AR41" s="14">
        <f t="shared" si="61"/>
        <v>5911.0979791794243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11757270</v>
      </c>
      <c r="C43" s="2">
        <v>63962540</v>
      </c>
      <c r="D43" s="2">
        <v>2715804.0000000005</v>
      </c>
      <c r="E43" s="2"/>
      <c r="F43" s="2"/>
      <c r="G43" s="2"/>
      <c r="H43" s="2">
        <v>5047500</v>
      </c>
      <c r="I43" s="2">
        <v>1470600</v>
      </c>
      <c r="J43" s="2">
        <v>0</v>
      </c>
      <c r="K43" s="2"/>
      <c r="L43" s="1">
        <f t="shared" ref="L43" si="69">B43+D43+F43+H43+J43</f>
        <v>19520574</v>
      </c>
      <c r="M43" s="13">
        <f t="shared" ref="M43" si="70">C43+E43+G43+I43+K43</f>
        <v>65433140</v>
      </c>
      <c r="N43" s="21">
        <f t="shared" ref="N43" si="71">L43+M43</f>
        <v>84953714</v>
      </c>
      <c r="P43" s="4" t="s">
        <v>16</v>
      </c>
      <c r="Q43" s="2">
        <v>3700</v>
      </c>
      <c r="R43" s="2">
        <v>9013</v>
      </c>
      <c r="S43" s="2">
        <v>562</v>
      </c>
      <c r="T43" s="2">
        <v>0</v>
      </c>
      <c r="U43" s="2">
        <v>0</v>
      </c>
      <c r="V43" s="2">
        <v>0</v>
      </c>
      <c r="W43" s="2">
        <v>1183</v>
      </c>
      <c r="X43" s="2">
        <v>190</v>
      </c>
      <c r="Y43" s="2">
        <v>412</v>
      </c>
      <c r="Z43" s="2">
        <v>0</v>
      </c>
      <c r="AA43" s="1">
        <f t="shared" ref="AA43" si="72">Q43+S43+U43+W43+Y43</f>
        <v>5857</v>
      </c>
      <c r="AB43" s="13">
        <f t="shared" ref="AB43" si="73">R43+T43+V43+X43+Z43</f>
        <v>9203</v>
      </c>
      <c r="AC43" s="21">
        <f t="shared" ref="AC43" si="74">AA43+AB43</f>
        <v>15060</v>
      </c>
      <c r="AE43" s="4" t="s">
        <v>16</v>
      </c>
      <c r="AF43" s="2">
        <f t="shared" si="68"/>
        <v>3177.6405405405403</v>
      </c>
      <c r="AG43" s="2">
        <f t="shared" si="50"/>
        <v>7096.6981027404863</v>
      </c>
      <c r="AH43" s="2">
        <f t="shared" si="51"/>
        <v>4832.3914590747336</v>
      </c>
      <c r="AI43" s="2" t="str">
        <f t="shared" si="52"/>
        <v>N.A.</v>
      </c>
      <c r="AJ43" s="2" t="str">
        <f t="shared" si="53"/>
        <v>N.A.</v>
      </c>
      <c r="AK43" s="2" t="str">
        <f t="shared" si="54"/>
        <v>N.A.</v>
      </c>
      <c r="AL43" s="2">
        <f t="shared" si="55"/>
        <v>4266.6948436179209</v>
      </c>
      <c r="AM43" s="2">
        <f t="shared" si="56"/>
        <v>7740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3332.8622161516137</v>
      </c>
      <c r="AQ43" s="13">
        <f t="shared" ref="AQ43" si="76">IFERROR(M43/AB43, "N.A.")</f>
        <v>7109.9793545582961</v>
      </c>
      <c r="AR43" s="14">
        <f t="shared" ref="AR43" si="77">IFERROR(N43/AC43, "N.A.")</f>
        <v>5641.016865869854</v>
      </c>
    </row>
    <row r="44" spans="1:44" ht="15" customHeight="1" thickBot="1" x14ac:dyDescent="0.3">
      <c r="A44" s="5" t="s">
        <v>0</v>
      </c>
      <c r="B44" s="42">
        <f>B43+C43</f>
        <v>75719810</v>
      </c>
      <c r="C44" s="43"/>
      <c r="D44" s="42">
        <f>D43+E43</f>
        <v>2715804.0000000005</v>
      </c>
      <c r="E44" s="43"/>
      <c r="F44" s="42">
        <f>F43+G43</f>
        <v>0</v>
      </c>
      <c r="G44" s="43"/>
      <c r="H44" s="42">
        <f>H43+I43</f>
        <v>6518100</v>
      </c>
      <c r="I44" s="43"/>
      <c r="J44" s="42">
        <f>J43+K43</f>
        <v>0</v>
      </c>
      <c r="K44" s="43"/>
      <c r="L44" s="42">
        <f>L43+M43</f>
        <v>84953714</v>
      </c>
      <c r="M44" s="46"/>
      <c r="N44" s="22">
        <f>B44+D44+F44+H44+J44</f>
        <v>84953714</v>
      </c>
      <c r="P44" s="5" t="s">
        <v>0</v>
      </c>
      <c r="Q44" s="42">
        <f>Q43+R43</f>
        <v>12713</v>
      </c>
      <c r="R44" s="43"/>
      <c r="S44" s="42">
        <f>S43+T43</f>
        <v>562</v>
      </c>
      <c r="T44" s="43"/>
      <c r="U44" s="42">
        <f>U43+V43</f>
        <v>0</v>
      </c>
      <c r="V44" s="43"/>
      <c r="W44" s="42">
        <f>W43+X43</f>
        <v>1373</v>
      </c>
      <c r="X44" s="43"/>
      <c r="Y44" s="42">
        <f>Y43+Z43</f>
        <v>412</v>
      </c>
      <c r="Z44" s="43"/>
      <c r="AA44" s="42">
        <f>AA43+AB43</f>
        <v>15060</v>
      </c>
      <c r="AB44" s="46"/>
      <c r="AC44" s="22">
        <f>Q44+S44+U44+W44+Y44</f>
        <v>15060</v>
      </c>
      <c r="AE44" s="5" t="s">
        <v>0</v>
      </c>
      <c r="AF44" s="44">
        <f>IFERROR(B44/Q44,"N.A.")</f>
        <v>5956.0929756941714</v>
      </c>
      <c r="AG44" s="45"/>
      <c r="AH44" s="44">
        <f>IFERROR(D44/S44,"N.A.")</f>
        <v>4832.3914590747336</v>
      </c>
      <c r="AI44" s="45"/>
      <c r="AJ44" s="44" t="str">
        <f>IFERROR(F44/U44,"N.A.")</f>
        <v>N.A.</v>
      </c>
      <c r="AK44" s="45"/>
      <c r="AL44" s="44">
        <f>IFERROR(H44/W44,"N.A.")</f>
        <v>4747.34158776402</v>
      </c>
      <c r="AM44" s="45"/>
      <c r="AN44" s="44">
        <f>IFERROR(J44/Y44,"N.A.")</f>
        <v>0</v>
      </c>
      <c r="AO44" s="45"/>
      <c r="AP44" s="44">
        <f>IFERROR(L44/AA44,"N.A.")</f>
        <v>5641.016865869854</v>
      </c>
      <c r="AQ44" s="45"/>
      <c r="AR44" s="16">
        <f>IFERROR(N44/AC44, "N.A.")</f>
        <v>5641.016865869854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7267860.0000000009</v>
      </c>
      <c r="C15" s="2"/>
      <c r="D15" s="2">
        <v>4491900</v>
      </c>
      <c r="E15" s="2"/>
      <c r="F15" s="2">
        <v>3745300</v>
      </c>
      <c r="G15" s="2"/>
      <c r="H15" s="2">
        <v>11989735</v>
      </c>
      <c r="I15" s="2"/>
      <c r="J15" s="2">
        <v>0</v>
      </c>
      <c r="K15" s="2"/>
      <c r="L15" s="1">
        <f>B15+D15+F15+H15+J15</f>
        <v>27494795</v>
      </c>
      <c r="M15" s="13">
        <f>C15+E15+G15+I15+K15</f>
        <v>0</v>
      </c>
      <c r="N15" s="14">
        <f>L15+M15</f>
        <v>27494795</v>
      </c>
      <c r="P15" s="3" t="s">
        <v>12</v>
      </c>
      <c r="Q15" s="2">
        <v>999</v>
      </c>
      <c r="R15" s="2">
        <v>0</v>
      </c>
      <c r="S15" s="2">
        <v>539</v>
      </c>
      <c r="T15" s="2">
        <v>0</v>
      </c>
      <c r="U15" s="2">
        <v>1059</v>
      </c>
      <c r="V15" s="2">
        <v>0</v>
      </c>
      <c r="W15" s="2">
        <v>3650</v>
      </c>
      <c r="X15" s="2">
        <v>0</v>
      </c>
      <c r="Y15" s="2">
        <v>643</v>
      </c>
      <c r="Z15" s="2">
        <v>0</v>
      </c>
      <c r="AA15" s="1">
        <f>Q15+S15+U15+W15+Y15</f>
        <v>6890</v>
      </c>
      <c r="AB15" s="13">
        <f>R15+T15+V15+X15+Z15</f>
        <v>0</v>
      </c>
      <c r="AC15" s="14">
        <f>AA15+AB15</f>
        <v>6890</v>
      </c>
      <c r="AE15" s="3" t="s">
        <v>12</v>
      </c>
      <c r="AF15" s="2">
        <f>IFERROR(B15/Q15, "N.A.")</f>
        <v>7275.1351351351359</v>
      </c>
      <c r="AG15" s="2" t="str">
        <f t="shared" ref="AG15:AR19" si="0">IFERROR(C15/R15, "N.A.")</f>
        <v>N.A.</v>
      </c>
      <c r="AH15" s="2">
        <f t="shared" si="0"/>
        <v>8333.7662337662332</v>
      </c>
      <c r="AI15" s="2" t="str">
        <f t="shared" si="0"/>
        <v>N.A.</v>
      </c>
      <c r="AJ15" s="2">
        <f t="shared" si="0"/>
        <v>3536.6383380547686</v>
      </c>
      <c r="AK15" s="2" t="str">
        <f t="shared" si="0"/>
        <v>N.A.</v>
      </c>
      <c r="AL15" s="2">
        <f t="shared" si="0"/>
        <v>3284.8589041095888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3990.5362844702468</v>
      </c>
      <c r="AQ15" s="13" t="str">
        <f t="shared" si="0"/>
        <v>N.A.</v>
      </c>
      <c r="AR15" s="14">
        <f t="shared" si="0"/>
        <v>3990.5362844702468</v>
      </c>
    </row>
    <row r="16" spans="1:44" ht="15" customHeight="1" thickBot="1" x14ac:dyDescent="0.3">
      <c r="A16" s="3" t="s">
        <v>13</v>
      </c>
      <c r="B16" s="2">
        <v>3280279.9999999995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3280279.9999999995</v>
      </c>
      <c r="M16" s="13">
        <f t="shared" si="1"/>
        <v>0</v>
      </c>
      <c r="N16" s="14">
        <f t="shared" ref="N16:N18" si="2">L16+M16</f>
        <v>3280279.9999999995</v>
      </c>
      <c r="P16" s="3" t="s">
        <v>13</v>
      </c>
      <c r="Q16" s="2">
        <v>1335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1335</v>
      </c>
      <c r="AB16" s="13">
        <f t="shared" si="3"/>
        <v>0</v>
      </c>
      <c r="AC16" s="14">
        <f t="shared" ref="AC16:AC18" si="4">AA16+AB16</f>
        <v>1335</v>
      </c>
      <c r="AE16" s="3" t="s">
        <v>13</v>
      </c>
      <c r="AF16" s="2">
        <f t="shared" ref="AF16:AF19" si="5">IFERROR(B16/Q16, "N.A.")</f>
        <v>2457.1385767790257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2457.1385767790257</v>
      </c>
      <c r="AQ16" s="13" t="str">
        <f t="shared" si="0"/>
        <v>N.A.</v>
      </c>
      <c r="AR16" s="14">
        <f t="shared" si="0"/>
        <v>2457.1385767790257</v>
      </c>
    </row>
    <row r="17" spans="1:44" ht="15" customHeight="1" thickBot="1" x14ac:dyDescent="0.3">
      <c r="A17" s="3" t="s">
        <v>14</v>
      </c>
      <c r="B17" s="2">
        <v>16537748.999999996</v>
      </c>
      <c r="C17" s="2">
        <v>12468960</v>
      </c>
      <c r="D17" s="2">
        <v>513419.99999999994</v>
      </c>
      <c r="E17" s="2"/>
      <c r="F17" s="2"/>
      <c r="G17" s="2">
        <v>1246140</v>
      </c>
      <c r="H17" s="2"/>
      <c r="I17" s="2">
        <v>3596070</v>
      </c>
      <c r="J17" s="2">
        <v>0</v>
      </c>
      <c r="K17" s="2"/>
      <c r="L17" s="1">
        <f t="shared" si="1"/>
        <v>17051168.999999996</v>
      </c>
      <c r="M17" s="13">
        <f t="shared" si="1"/>
        <v>17311170</v>
      </c>
      <c r="N17" s="14">
        <f t="shared" si="2"/>
        <v>34362339</v>
      </c>
      <c r="P17" s="3" t="s">
        <v>14</v>
      </c>
      <c r="Q17" s="2">
        <v>3987</v>
      </c>
      <c r="R17" s="2">
        <v>2149</v>
      </c>
      <c r="S17" s="2">
        <v>412</v>
      </c>
      <c r="T17" s="2">
        <v>0</v>
      </c>
      <c r="U17" s="2">
        <v>0</v>
      </c>
      <c r="V17" s="2">
        <v>521</v>
      </c>
      <c r="W17" s="2">
        <v>0</v>
      </c>
      <c r="X17" s="2">
        <v>738</v>
      </c>
      <c r="Y17" s="2">
        <v>559</v>
      </c>
      <c r="Z17" s="2">
        <v>0</v>
      </c>
      <c r="AA17" s="1">
        <f t="shared" si="3"/>
        <v>4958</v>
      </c>
      <c r="AB17" s="13">
        <f t="shared" si="3"/>
        <v>3408</v>
      </c>
      <c r="AC17" s="14">
        <f t="shared" si="4"/>
        <v>8366</v>
      </c>
      <c r="AE17" s="3" t="s">
        <v>14</v>
      </c>
      <c r="AF17" s="2">
        <f t="shared" si="5"/>
        <v>4147.9179834461993</v>
      </c>
      <c r="AG17" s="2">
        <f t="shared" si="0"/>
        <v>5802.2149837133547</v>
      </c>
      <c r="AH17" s="2">
        <f t="shared" si="0"/>
        <v>1246.1650485436892</v>
      </c>
      <c r="AI17" s="2" t="str">
        <f t="shared" si="0"/>
        <v>N.A.</v>
      </c>
      <c r="AJ17" s="2" t="str">
        <f t="shared" si="0"/>
        <v>N.A.</v>
      </c>
      <c r="AK17" s="2">
        <f t="shared" si="0"/>
        <v>2391.8234165067179</v>
      </c>
      <c r="AL17" s="2" t="str">
        <f t="shared" si="0"/>
        <v>N.A.</v>
      </c>
      <c r="AM17" s="2">
        <f t="shared" si="0"/>
        <v>4872.7235772357726</v>
      </c>
      <c r="AN17" s="2">
        <f t="shared" si="0"/>
        <v>0</v>
      </c>
      <c r="AO17" s="2" t="str">
        <f t="shared" si="0"/>
        <v>N.A.</v>
      </c>
      <c r="AP17" s="15">
        <f t="shared" si="0"/>
        <v>3439.1224283985471</v>
      </c>
      <c r="AQ17" s="13">
        <f t="shared" si="0"/>
        <v>5079.5686619718308</v>
      </c>
      <c r="AR17" s="14">
        <f t="shared" si="0"/>
        <v>4107.3797513746113</v>
      </c>
    </row>
    <row r="18" spans="1:44" ht="15" customHeight="1" thickBot="1" x14ac:dyDescent="0.3">
      <c r="A18" s="3" t="s">
        <v>15</v>
      </c>
      <c r="B18" s="2">
        <v>9048059</v>
      </c>
      <c r="C18" s="2">
        <v>1127000</v>
      </c>
      <c r="D18" s="2"/>
      <c r="E18" s="2"/>
      <c r="F18" s="2"/>
      <c r="G18" s="2">
        <v>144739.00000000003</v>
      </c>
      <c r="H18" s="2">
        <v>10991600</v>
      </c>
      <c r="I18" s="2"/>
      <c r="J18" s="2">
        <v>0</v>
      </c>
      <c r="K18" s="2"/>
      <c r="L18" s="1">
        <f t="shared" si="1"/>
        <v>20039659</v>
      </c>
      <c r="M18" s="13">
        <f t="shared" si="1"/>
        <v>1271739</v>
      </c>
      <c r="N18" s="14">
        <f t="shared" si="2"/>
        <v>21311398</v>
      </c>
      <c r="P18" s="3" t="s">
        <v>15</v>
      </c>
      <c r="Q18" s="2">
        <v>2486</v>
      </c>
      <c r="R18" s="2">
        <v>161</v>
      </c>
      <c r="S18" s="2">
        <v>0</v>
      </c>
      <c r="T18" s="2">
        <v>0</v>
      </c>
      <c r="U18" s="2">
        <v>0</v>
      </c>
      <c r="V18" s="2">
        <v>864</v>
      </c>
      <c r="W18" s="2">
        <v>3007</v>
      </c>
      <c r="X18" s="2">
        <v>0</v>
      </c>
      <c r="Y18" s="2">
        <v>633</v>
      </c>
      <c r="Z18" s="2">
        <v>0</v>
      </c>
      <c r="AA18" s="1">
        <f t="shared" si="3"/>
        <v>6126</v>
      </c>
      <c r="AB18" s="13">
        <f t="shared" si="3"/>
        <v>1025</v>
      </c>
      <c r="AC18" s="21">
        <f t="shared" si="4"/>
        <v>7151</v>
      </c>
      <c r="AE18" s="3" t="s">
        <v>15</v>
      </c>
      <c r="AF18" s="2">
        <f t="shared" si="5"/>
        <v>3639.6053901850364</v>
      </c>
      <c r="AG18" s="2">
        <f t="shared" si="0"/>
        <v>7000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167.52199074074076</v>
      </c>
      <c r="AL18" s="2">
        <f t="shared" si="0"/>
        <v>3655.3375457266379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3271.2469800848839</v>
      </c>
      <c r="AQ18" s="13">
        <f t="shared" si="0"/>
        <v>1240.7209756097561</v>
      </c>
      <c r="AR18" s="14">
        <f t="shared" si="0"/>
        <v>2980.1982939449026</v>
      </c>
    </row>
    <row r="19" spans="1:44" ht="15" customHeight="1" thickBot="1" x14ac:dyDescent="0.3">
      <c r="A19" s="4" t="s">
        <v>16</v>
      </c>
      <c r="B19" s="2">
        <v>36133948</v>
      </c>
      <c r="C19" s="2">
        <v>13595959.999999998</v>
      </c>
      <c r="D19" s="2">
        <v>5005320</v>
      </c>
      <c r="E19" s="2"/>
      <c r="F19" s="2">
        <v>3745300</v>
      </c>
      <c r="G19" s="2">
        <v>1390878.9999999998</v>
      </c>
      <c r="H19" s="2">
        <v>22981334.999999996</v>
      </c>
      <c r="I19" s="2">
        <v>3596070</v>
      </c>
      <c r="J19" s="2">
        <v>0</v>
      </c>
      <c r="K19" s="2"/>
      <c r="L19" s="1">
        <f t="shared" ref="L19" si="6">B19+D19+F19+H19+J19</f>
        <v>67865903</v>
      </c>
      <c r="M19" s="13">
        <f t="shared" ref="M19" si="7">C19+E19+G19+I19+K19</f>
        <v>18582909</v>
      </c>
      <c r="N19" s="21">
        <f t="shared" ref="N19" si="8">L19+M19</f>
        <v>86448812</v>
      </c>
      <c r="P19" s="4" t="s">
        <v>16</v>
      </c>
      <c r="Q19" s="2">
        <v>8807</v>
      </c>
      <c r="R19" s="2">
        <v>2310</v>
      </c>
      <c r="S19" s="2">
        <v>951</v>
      </c>
      <c r="T19" s="2">
        <v>0</v>
      </c>
      <c r="U19" s="2">
        <v>1059</v>
      </c>
      <c r="V19" s="2">
        <v>1385</v>
      </c>
      <c r="W19" s="2">
        <v>6657</v>
      </c>
      <c r="X19" s="2">
        <v>738</v>
      </c>
      <c r="Y19" s="2">
        <v>1835</v>
      </c>
      <c r="Z19" s="2">
        <v>0</v>
      </c>
      <c r="AA19" s="1">
        <f t="shared" ref="AA19" si="9">Q19+S19+U19+W19+Y19</f>
        <v>19309</v>
      </c>
      <c r="AB19" s="13">
        <f t="shared" ref="AB19" si="10">R19+T19+V19+X19+Z19</f>
        <v>4433</v>
      </c>
      <c r="AC19" s="14">
        <f t="shared" ref="AC19" si="11">AA19+AB19</f>
        <v>23742</v>
      </c>
      <c r="AE19" s="4" t="s">
        <v>16</v>
      </c>
      <c r="AF19" s="2">
        <f t="shared" si="5"/>
        <v>4102.8668104916542</v>
      </c>
      <c r="AG19" s="2">
        <f t="shared" si="0"/>
        <v>5885.6969696969691</v>
      </c>
      <c r="AH19" s="2">
        <f t="shared" si="0"/>
        <v>5263.2176656151423</v>
      </c>
      <c r="AI19" s="2" t="str">
        <f t="shared" si="0"/>
        <v>N.A.</v>
      </c>
      <c r="AJ19" s="2">
        <f t="shared" si="0"/>
        <v>3536.6383380547686</v>
      </c>
      <c r="AK19" s="2">
        <f t="shared" si="0"/>
        <v>1004.2447653429601</v>
      </c>
      <c r="AL19" s="2">
        <f t="shared" si="0"/>
        <v>3452.2059486255066</v>
      </c>
      <c r="AM19" s="2">
        <f t="shared" si="0"/>
        <v>4872.7235772357726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3514.7290382723081</v>
      </c>
      <c r="AQ19" s="13">
        <f t="shared" ref="AQ19" si="13">IFERROR(M19/AB19, "N.A.")</f>
        <v>4191.9487931423419</v>
      </c>
      <c r="AR19" s="14">
        <f t="shared" ref="AR19" si="14">IFERROR(N19/AC19, "N.A.")</f>
        <v>3641.1764804986942</v>
      </c>
    </row>
    <row r="20" spans="1:44" ht="15" customHeight="1" thickBot="1" x14ac:dyDescent="0.3">
      <c r="A20" s="5" t="s">
        <v>0</v>
      </c>
      <c r="B20" s="42">
        <f>B19+C19</f>
        <v>49729908</v>
      </c>
      <c r="C20" s="43"/>
      <c r="D20" s="42">
        <f>D19+E19</f>
        <v>5005320</v>
      </c>
      <c r="E20" s="43"/>
      <c r="F20" s="42">
        <f>F19+G19</f>
        <v>5136179</v>
      </c>
      <c r="G20" s="43"/>
      <c r="H20" s="42">
        <f>H19+I19</f>
        <v>26577404.999999996</v>
      </c>
      <c r="I20" s="43"/>
      <c r="J20" s="42">
        <f>J19+K19</f>
        <v>0</v>
      </c>
      <c r="K20" s="43"/>
      <c r="L20" s="42">
        <f>L19+M19</f>
        <v>86448812</v>
      </c>
      <c r="M20" s="46"/>
      <c r="N20" s="22">
        <f>B20+D20+F20+H20+J20</f>
        <v>86448812</v>
      </c>
      <c r="P20" s="5" t="s">
        <v>0</v>
      </c>
      <c r="Q20" s="42">
        <f>Q19+R19</f>
        <v>11117</v>
      </c>
      <c r="R20" s="43"/>
      <c r="S20" s="42">
        <f>S19+T19</f>
        <v>951</v>
      </c>
      <c r="T20" s="43"/>
      <c r="U20" s="42">
        <f>U19+V19</f>
        <v>2444</v>
      </c>
      <c r="V20" s="43"/>
      <c r="W20" s="42">
        <f>W19+X19</f>
        <v>7395</v>
      </c>
      <c r="X20" s="43"/>
      <c r="Y20" s="42">
        <f>Y19+Z19</f>
        <v>1835</v>
      </c>
      <c r="Z20" s="43"/>
      <c r="AA20" s="42">
        <f>AA19+AB19</f>
        <v>23742</v>
      </c>
      <c r="AB20" s="43"/>
      <c r="AC20" s="23">
        <f>Q20+S20+U20+W20+Y20</f>
        <v>23742</v>
      </c>
      <c r="AE20" s="5" t="s">
        <v>0</v>
      </c>
      <c r="AF20" s="44">
        <f>IFERROR(B20/Q20,"N.A.")</f>
        <v>4473.3208599442296</v>
      </c>
      <c r="AG20" s="45"/>
      <c r="AH20" s="44">
        <f>IFERROR(D20/S20,"N.A.")</f>
        <v>5263.2176656151423</v>
      </c>
      <c r="AI20" s="45"/>
      <c r="AJ20" s="44">
        <f>IFERROR(F20/U20,"N.A.")</f>
        <v>2101.5462356792145</v>
      </c>
      <c r="AK20" s="45"/>
      <c r="AL20" s="44">
        <f>IFERROR(H20/W20,"N.A.")</f>
        <v>3593.9695740365105</v>
      </c>
      <c r="AM20" s="45"/>
      <c r="AN20" s="44">
        <f>IFERROR(J20/Y20,"N.A.")</f>
        <v>0</v>
      </c>
      <c r="AO20" s="45"/>
      <c r="AP20" s="44">
        <f>IFERROR(L20/AA20,"N.A.")</f>
        <v>3641.1764804986942</v>
      </c>
      <c r="AQ20" s="45"/>
      <c r="AR20" s="16">
        <f>IFERROR(N20/AC20, "N.A.")</f>
        <v>3641.1764804986942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7267860.0000000009</v>
      </c>
      <c r="C27" s="2"/>
      <c r="D27" s="2">
        <v>4491900</v>
      </c>
      <c r="E27" s="2"/>
      <c r="F27" s="2">
        <v>2456160</v>
      </c>
      <c r="G27" s="2"/>
      <c r="H27" s="2">
        <v>6967759.9999999991</v>
      </c>
      <c r="I27" s="2"/>
      <c r="J27" s="2">
        <v>0</v>
      </c>
      <c r="K27" s="2"/>
      <c r="L27" s="1">
        <f>B27+D27+F27+H27+J27</f>
        <v>21183680</v>
      </c>
      <c r="M27" s="13">
        <f>C27+E27+G27+I27+K27</f>
        <v>0</v>
      </c>
      <c r="N27" s="14">
        <f>L27+M27</f>
        <v>21183680</v>
      </c>
      <c r="P27" s="3" t="s">
        <v>12</v>
      </c>
      <c r="Q27" s="2">
        <v>999</v>
      </c>
      <c r="R27" s="2">
        <v>0</v>
      </c>
      <c r="S27" s="2">
        <v>539</v>
      </c>
      <c r="T27" s="2">
        <v>0</v>
      </c>
      <c r="U27" s="2">
        <v>629</v>
      </c>
      <c r="V27" s="2">
        <v>0</v>
      </c>
      <c r="W27" s="2">
        <v>1401</v>
      </c>
      <c r="X27" s="2">
        <v>0</v>
      </c>
      <c r="Y27" s="2">
        <v>217</v>
      </c>
      <c r="Z27" s="2">
        <v>0</v>
      </c>
      <c r="AA27" s="1">
        <f t="shared" ref="AA27" si="15">Q27+S27+U27+W27+Y27</f>
        <v>3785</v>
      </c>
      <c r="AB27" s="13">
        <f t="shared" ref="AB27" si="16">R27+T27+V27+X27+Z27</f>
        <v>0</v>
      </c>
      <c r="AC27" s="14">
        <f>AA27+AB27</f>
        <v>3785</v>
      </c>
      <c r="AE27" s="3" t="s">
        <v>12</v>
      </c>
      <c r="AF27" s="2">
        <f>IFERROR(B27/Q27, "N.A.")</f>
        <v>7275.1351351351359</v>
      </c>
      <c r="AG27" s="2" t="str">
        <f t="shared" ref="AG27:AR31" si="17">IFERROR(C27/R27, "N.A.")</f>
        <v>N.A.</v>
      </c>
      <c r="AH27" s="2">
        <f t="shared" si="17"/>
        <v>8333.7662337662332</v>
      </c>
      <c r="AI27" s="2" t="str">
        <f t="shared" si="17"/>
        <v>N.A.</v>
      </c>
      <c r="AJ27" s="2">
        <f t="shared" si="17"/>
        <v>3904.864864864865</v>
      </c>
      <c r="AK27" s="2" t="str">
        <f t="shared" si="17"/>
        <v>N.A.</v>
      </c>
      <c r="AL27" s="2">
        <f t="shared" si="17"/>
        <v>4973.4189864382579</v>
      </c>
      <c r="AM27" s="2" t="str">
        <f t="shared" si="17"/>
        <v>N.A.</v>
      </c>
      <c r="AN27" s="2">
        <f t="shared" si="17"/>
        <v>0</v>
      </c>
      <c r="AO27" s="2" t="str">
        <f t="shared" si="17"/>
        <v>N.A.</v>
      </c>
      <c r="AP27" s="15">
        <f t="shared" si="17"/>
        <v>5596.7450462351389</v>
      </c>
      <c r="AQ27" s="13" t="str">
        <f t="shared" si="17"/>
        <v>N.A.</v>
      </c>
      <c r="AR27" s="14">
        <f t="shared" si="17"/>
        <v>5596.7450462351389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11551199.000000002</v>
      </c>
      <c r="C29" s="2">
        <v>4525220</v>
      </c>
      <c r="D29" s="2">
        <v>0</v>
      </c>
      <c r="E29" s="2"/>
      <c r="F29" s="2"/>
      <c r="G29" s="2">
        <v>1246140</v>
      </c>
      <c r="H29" s="2"/>
      <c r="I29" s="2">
        <v>2945070</v>
      </c>
      <c r="J29" s="2">
        <v>0</v>
      </c>
      <c r="K29" s="2"/>
      <c r="L29" s="1">
        <f t="shared" si="18"/>
        <v>11551199.000000002</v>
      </c>
      <c r="M29" s="13">
        <f t="shared" si="18"/>
        <v>8716430</v>
      </c>
      <c r="N29" s="14">
        <f t="shared" si="19"/>
        <v>20267629</v>
      </c>
      <c r="P29" s="3" t="s">
        <v>14</v>
      </c>
      <c r="Q29" s="2">
        <v>2320</v>
      </c>
      <c r="R29" s="2">
        <v>861</v>
      </c>
      <c r="S29" s="2">
        <v>213</v>
      </c>
      <c r="T29" s="2">
        <v>0</v>
      </c>
      <c r="U29" s="2">
        <v>0</v>
      </c>
      <c r="V29" s="2">
        <v>322</v>
      </c>
      <c r="W29" s="2">
        <v>0</v>
      </c>
      <c r="X29" s="2">
        <v>360</v>
      </c>
      <c r="Y29" s="2">
        <v>199</v>
      </c>
      <c r="Z29" s="2">
        <v>0</v>
      </c>
      <c r="AA29" s="1">
        <f t="shared" si="20"/>
        <v>2732</v>
      </c>
      <c r="AB29" s="13">
        <f t="shared" si="21"/>
        <v>1543</v>
      </c>
      <c r="AC29" s="14">
        <f t="shared" si="22"/>
        <v>4275</v>
      </c>
      <c r="AE29" s="3" t="s">
        <v>14</v>
      </c>
      <c r="AF29" s="2">
        <f t="shared" si="23"/>
        <v>4978.9650862068975</v>
      </c>
      <c r="AG29" s="2">
        <f t="shared" si="17"/>
        <v>5255.7723577235774</v>
      </c>
      <c r="AH29" s="2">
        <f t="shared" si="17"/>
        <v>0</v>
      </c>
      <c r="AI29" s="2" t="str">
        <f t="shared" si="17"/>
        <v>N.A.</v>
      </c>
      <c r="AJ29" s="2" t="str">
        <f t="shared" si="17"/>
        <v>N.A.</v>
      </c>
      <c r="AK29" s="2">
        <f t="shared" si="17"/>
        <v>3870</v>
      </c>
      <c r="AL29" s="2" t="str">
        <f t="shared" si="17"/>
        <v>N.A.</v>
      </c>
      <c r="AM29" s="2">
        <f t="shared" si="17"/>
        <v>8180.75</v>
      </c>
      <c r="AN29" s="2">
        <f t="shared" si="17"/>
        <v>0</v>
      </c>
      <c r="AO29" s="2" t="str">
        <f t="shared" si="17"/>
        <v>N.A.</v>
      </c>
      <c r="AP29" s="15">
        <f t="shared" si="17"/>
        <v>4228.110907759884</v>
      </c>
      <c r="AQ29" s="13">
        <f t="shared" si="17"/>
        <v>5649.0149060272197</v>
      </c>
      <c r="AR29" s="14">
        <f t="shared" si="17"/>
        <v>4740.9658479532163</v>
      </c>
    </row>
    <row r="30" spans="1:44" ht="15" customHeight="1" thickBot="1" x14ac:dyDescent="0.3">
      <c r="A30" s="3" t="s">
        <v>15</v>
      </c>
      <c r="B30" s="2">
        <v>9048059</v>
      </c>
      <c r="C30" s="2">
        <v>1127000</v>
      </c>
      <c r="D30" s="2"/>
      <c r="E30" s="2"/>
      <c r="F30" s="2"/>
      <c r="G30" s="2">
        <v>144739.00000000003</v>
      </c>
      <c r="H30" s="2">
        <v>10991600</v>
      </c>
      <c r="I30" s="2"/>
      <c r="J30" s="2">
        <v>0</v>
      </c>
      <c r="K30" s="2"/>
      <c r="L30" s="1">
        <f t="shared" si="18"/>
        <v>20039659</v>
      </c>
      <c r="M30" s="13">
        <f t="shared" si="18"/>
        <v>1271739</v>
      </c>
      <c r="N30" s="14">
        <f t="shared" si="19"/>
        <v>21311398</v>
      </c>
      <c r="P30" s="3" t="s">
        <v>15</v>
      </c>
      <c r="Q30" s="2">
        <v>2486</v>
      </c>
      <c r="R30" s="2">
        <v>161</v>
      </c>
      <c r="S30" s="2">
        <v>0</v>
      </c>
      <c r="T30" s="2">
        <v>0</v>
      </c>
      <c r="U30" s="2">
        <v>0</v>
      </c>
      <c r="V30" s="2">
        <v>864</v>
      </c>
      <c r="W30" s="2">
        <v>3007</v>
      </c>
      <c r="X30" s="2">
        <v>0</v>
      </c>
      <c r="Y30" s="2">
        <v>416</v>
      </c>
      <c r="Z30" s="2">
        <v>0</v>
      </c>
      <c r="AA30" s="1">
        <f t="shared" si="20"/>
        <v>5909</v>
      </c>
      <c r="AB30" s="13">
        <f t="shared" si="21"/>
        <v>1025</v>
      </c>
      <c r="AC30" s="21">
        <f t="shared" si="22"/>
        <v>6934</v>
      </c>
      <c r="AE30" s="3" t="s">
        <v>15</v>
      </c>
      <c r="AF30" s="2">
        <f t="shared" si="23"/>
        <v>3639.6053901850364</v>
      </c>
      <c r="AG30" s="2">
        <f t="shared" si="17"/>
        <v>7000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>
        <f t="shared" si="17"/>
        <v>167.52199074074076</v>
      </c>
      <c r="AL30" s="2">
        <f t="shared" si="17"/>
        <v>3655.3375457266379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3391.3790827551193</v>
      </c>
      <c r="AQ30" s="13">
        <f t="shared" si="17"/>
        <v>1240.7209756097561</v>
      </c>
      <c r="AR30" s="14">
        <f t="shared" si="17"/>
        <v>3073.4638015575424</v>
      </c>
    </row>
    <row r="31" spans="1:44" ht="15" customHeight="1" thickBot="1" x14ac:dyDescent="0.3">
      <c r="A31" s="4" t="s">
        <v>16</v>
      </c>
      <c r="B31" s="2">
        <v>27867117.999999996</v>
      </c>
      <c r="C31" s="2">
        <v>5652220</v>
      </c>
      <c r="D31" s="2">
        <v>4491900.0000000009</v>
      </c>
      <c r="E31" s="2"/>
      <c r="F31" s="2">
        <v>2456160</v>
      </c>
      <c r="G31" s="2">
        <v>1390879</v>
      </c>
      <c r="H31" s="2">
        <v>17959360</v>
      </c>
      <c r="I31" s="2">
        <v>2945070</v>
      </c>
      <c r="J31" s="2">
        <v>0</v>
      </c>
      <c r="K31" s="2"/>
      <c r="L31" s="1">
        <f t="shared" ref="L31" si="24">B31+D31+F31+H31+J31</f>
        <v>52774538</v>
      </c>
      <c r="M31" s="13">
        <f t="shared" ref="M31" si="25">C31+E31+G31+I31+K31</f>
        <v>9988169</v>
      </c>
      <c r="N31" s="21">
        <f t="shared" ref="N31" si="26">L31+M31</f>
        <v>62762707</v>
      </c>
      <c r="P31" s="4" t="s">
        <v>16</v>
      </c>
      <c r="Q31" s="2">
        <v>5805</v>
      </c>
      <c r="R31" s="2">
        <v>1022</v>
      </c>
      <c r="S31" s="2">
        <v>752</v>
      </c>
      <c r="T31" s="2">
        <v>0</v>
      </c>
      <c r="U31" s="2">
        <v>629</v>
      </c>
      <c r="V31" s="2">
        <v>1186</v>
      </c>
      <c r="W31" s="2">
        <v>4408</v>
      </c>
      <c r="X31" s="2">
        <v>360</v>
      </c>
      <c r="Y31" s="2">
        <v>832</v>
      </c>
      <c r="Z31" s="2">
        <v>0</v>
      </c>
      <c r="AA31" s="1">
        <f t="shared" ref="AA31" si="27">Q31+S31+U31+W31+Y31</f>
        <v>12426</v>
      </c>
      <c r="AB31" s="13">
        <f t="shared" ref="AB31" si="28">R31+T31+V31+X31+Z31</f>
        <v>2568</v>
      </c>
      <c r="AC31" s="14">
        <f t="shared" ref="AC31" si="29">AA31+AB31</f>
        <v>14994</v>
      </c>
      <c r="AE31" s="4" t="s">
        <v>16</v>
      </c>
      <c r="AF31" s="2">
        <f t="shared" si="23"/>
        <v>4800.5371231696809</v>
      </c>
      <c r="AG31" s="2">
        <f t="shared" si="17"/>
        <v>5530.5479452054797</v>
      </c>
      <c r="AH31" s="2">
        <f t="shared" si="17"/>
        <v>5973.2712765957458</v>
      </c>
      <c r="AI31" s="2" t="str">
        <f t="shared" si="17"/>
        <v>N.A.</v>
      </c>
      <c r="AJ31" s="2">
        <f t="shared" si="17"/>
        <v>3904.864864864865</v>
      </c>
      <c r="AK31" s="2">
        <f t="shared" si="17"/>
        <v>1172.7478920741989</v>
      </c>
      <c r="AL31" s="2">
        <f t="shared" si="17"/>
        <v>4074.2649727767694</v>
      </c>
      <c r="AM31" s="2">
        <f t="shared" si="17"/>
        <v>8180.75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4247.1059069692583</v>
      </c>
      <c r="AQ31" s="13">
        <f t="shared" ref="AQ31" si="31">IFERROR(M31/AB31, "N.A.")</f>
        <v>3889.4739096573207</v>
      </c>
      <c r="AR31" s="14">
        <f t="shared" ref="AR31" si="32">IFERROR(N31/AC31, "N.A.")</f>
        <v>4185.8548085901029</v>
      </c>
    </row>
    <row r="32" spans="1:44" ht="15" customHeight="1" thickBot="1" x14ac:dyDescent="0.3">
      <c r="A32" s="5" t="s">
        <v>0</v>
      </c>
      <c r="B32" s="42">
        <f>B31+C31</f>
        <v>33519337.999999996</v>
      </c>
      <c r="C32" s="43"/>
      <c r="D32" s="42">
        <f>D31+E31</f>
        <v>4491900.0000000009</v>
      </c>
      <c r="E32" s="43"/>
      <c r="F32" s="42">
        <f>F31+G31</f>
        <v>3847039</v>
      </c>
      <c r="G32" s="43"/>
      <c r="H32" s="42">
        <f>H31+I31</f>
        <v>20904430</v>
      </c>
      <c r="I32" s="43"/>
      <c r="J32" s="42">
        <f>J31+K31</f>
        <v>0</v>
      </c>
      <c r="K32" s="43"/>
      <c r="L32" s="42">
        <f>L31+M31</f>
        <v>62762707</v>
      </c>
      <c r="M32" s="46"/>
      <c r="N32" s="22">
        <f>B32+D32+F32+H32+J32</f>
        <v>62762707</v>
      </c>
      <c r="P32" s="5" t="s">
        <v>0</v>
      </c>
      <c r="Q32" s="42">
        <f>Q31+R31</f>
        <v>6827</v>
      </c>
      <c r="R32" s="43"/>
      <c r="S32" s="42">
        <f>S31+T31</f>
        <v>752</v>
      </c>
      <c r="T32" s="43"/>
      <c r="U32" s="42">
        <f>U31+V31</f>
        <v>1815</v>
      </c>
      <c r="V32" s="43"/>
      <c r="W32" s="42">
        <f>W31+X31</f>
        <v>4768</v>
      </c>
      <c r="X32" s="43"/>
      <c r="Y32" s="42">
        <f>Y31+Z31</f>
        <v>832</v>
      </c>
      <c r="Z32" s="43"/>
      <c r="AA32" s="42">
        <f>AA31+AB31</f>
        <v>14994</v>
      </c>
      <c r="AB32" s="43"/>
      <c r="AC32" s="23">
        <f>Q32+S32+U32+W32+Y32</f>
        <v>14994</v>
      </c>
      <c r="AE32" s="5" t="s">
        <v>0</v>
      </c>
      <c r="AF32" s="44">
        <f>IFERROR(B32/Q32,"N.A.")</f>
        <v>4909.8195400615195</v>
      </c>
      <c r="AG32" s="45"/>
      <c r="AH32" s="44">
        <f>IFERROR(D32/S32,"N.A.")</f>
        <v>5973.2712765957458</v>
      </c>
      <c r="AI32" s="45"/>
      <c r="AJ32" s="44">
        <f>IFERROR(F32/U32,"N.A.")</f>
        <v>2119.5807162534434</v>
      </c>
      <c r="AK32" s="45"/>
      <c r="AL32" s="44">
        <f>IFERROR(H32/W32,"N.A.")</f>
        <v>4384.3183724832215</v>
      </c>
      <c r="AM32" s="45"/>
      <c r="AN32" s="44">
        <f>IFERROR(J32/Y32,"N.A.")</f>
        <v>0</v>
      </c>
      <c r="AO32" s="45"/>
      <c r="AP32" s="44">
        <f>IFERROR(L32/AA32,"N.A.")</f>
        <v>4185.8548085901029</v>
      </c>
      <c r="AQ32" s="45"/>
      <c r="AR32" s="16">
        <f>IFERROR(N32/AC32, "N.A.")</f>
        <v>4185.8548085901029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1289140</v>
      </c>
      <c r="G39" s="2"/>
      <c r="H39" s="2">
        <v>5021975</v>
      </c>
      <c r="I39" s="2"/>
      <c r="J39" s="2">
        <v>0</v>
      </c>
      <c r="K39" s="2"/>
      <c r="L39" s="1">
        <f>B39+D39+F39+H39+J39</f>
        <v>6311115</v>
      </c>
      <c r="M39" s="13">
        <f>C39+E39+G39+I39+K39</f>
        <v>0</v>
      </c>
      <c r="N39" s="14">
        <f>L39+M39</f>
        <v>6311115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430</v>
      </c>
      <c r="V39" s="2">
        <v>0</v>
      </c>
      <c r="W39" s="2">
        <v>2249</v>
      </c>
      <c r="X39" s="2">
        <v>0</v>
      </c>
      <c r="Y39" s="2">
        <v>426</v>
      </c>
      <c r="Z39" s="2">
        <v>0</v>
      </c>
      <c r="AA39" s="1">
        <f>Q39+S39+U39+W39+Y39</f>
        <v>3105</v>
      </c>
      <c r="AB39" s="13">
        <f>R39+T39+V39+X39+Z39</f>
        <v>0</v>
      </c>
      <c r="AC39" s="14">
        <f>AA39+AB39</f>
        <v>3105</v>
      </c>
      <c r="AE39" s="3" t="s">
        <v>12</v>
      </c>
      <c r="AF39" s="2" t="str">
        <f>IFERROR(B39/Q39, "N.A.")</f>
        <v>N.A.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>
        <f t="shared" si="33"/>
        <v>2998</v>
      </c>
      <c r="AK39" s="2" t="str">
        <f t="shared" si="33"/>
        <v>N.A.</v>
      </c>
      <c r="AL39" s="2">
        <f t="shared" si="33"/>
        <v>2232.9813250333482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2032.5652173913043</v>
      </c>
      <c r="AQ39" s="13" t="str">
        <f t="shared" si="33"/>
        <v>N.A.</v>
      </c>
      <c r="AR39" s="14">
        <f t="shared" si="33"/>
        <v>2032.5652173913043</v>
      </c>
    </row>
    <row r="40" spans="1:44" ht="15" customHeight="1" thickBot="1" x14ac:dyDescent="0.3">
      <c r="A40" s="3" t="s">
        <v>13</v>
      </c>
      <c r="B40" s="2">
        <v>3280279.9999999995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3280279.9999999995</v>
      </c>
      <c r="M40" s="13">
        <f t="shared" si="34"/>
        <v>0</v>
      </c>
      <c r="N40" s="14">
        <f t="shared" ref="N40:N42" si="35">L40+M40</f>
        <v>3280279.9999999995</v>
      </c>
      <c r="P40" s="3" t="s">
        <v>13</v>
      </c>
      <c r="Q40" s="2">
        <v>1335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1335</v>
      </c>
      <c r="AB40" s="13">
        <f t="shared" si="36"/>
        <v>0</v>
      </c>
      <c r="AC40" s="14">
        <f t="shared" ref="AC40:AC42" si="37">AA40+AB40</f>
        <v>1335</v>
      </c>
      <c r="AE40" s="3" t="s">
        <v>13</v>
      </c>
      <c r="AF40" s="2">
        <f t="shared" ref="AF40:AF43" si="38">IFERROR(B40/Q40, "N.A.")</f>
        <v>2457.1385767790257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2457.1385767790257</v>
      </c>
      <c r="AQ40" s="13" t="str">
        <f t="shared" si="33"/>
        <v>N.A.</v>
      </c>
      <c r="AR40" s="14">
        <f t="shared" si="33"/>
        <v>2457.1385767790257</v>
      </c>
    </row>
    <row r="41" spans="1:44" ht="15" customHeight="1" thickBot="1" x14ac:dyDescent="0.3">
      <c r="A41" s="3" t="s">
        <v>14</v>
      </c>
      <c r="B41" s="2">
        <v>4986550</v>
      </c>
      <c r="C41" s="2">
        <v>7943740</v>
      </c>
      <c r="D41" s="2">
        <v>513420</v>
      </c>
      <c r="E41" s="2"/>
      <c r="F41" s="2"/>
      <c r="G41" s="2">
        <v>0</v>
      </c>
      <c r="H41" s="2"/>
      <c r="I41" s="2">
        <v>651000</v>
      </c>
      <c r="J41" s="2">
        <v>0</v>
      </c>
      <c r="K41" s="2"/>
      <c r="L41" s="1">
        <f t="shared" si="34"/>
        <v>5499970</v>
      </c>
      <c r="M41" s="13">
        <f t="shared" si="34"/>
        <v>8594740</v>
      </c>
      <c r="N41" s="14">
        <f t="shared" si="35"/>
        <v>14094710</v>
      </c>
      <c r="P41" s="3" t="s">
        <v>14</v>
      </c>
      <c r="Q41" s="2">
        <v>1667</v>
      </c>
      <c r="R41" s="2">
        <v>1288</v>
      </c>
      <c r="S41" s="2">
        <v>199</v>
      </c>
      <c r="T41" s="2">
        <v>0</v>
      </c>
      <c r="U41" s="2">
        <v>0</v>
      </c>
      <c r="V41" s="2">
        <v>199</v>
      </c>
      <c r="W41" s="2">
        <v>0</v>
      </c>
      <c r="X41" s="2">
        <v>378</v>
      </c>
      <c r="Y41" s="2">
        <v>360</v>
      </c>
      <c r="Z41" s="2">
        <v>0</v>
      </c>
      <c r="AA41" s="1">
        <f t="shared" si="36"/>
        <v>2226</v>
      </c>
      <c r="AB41" s="13">
        <f t="shared" si="36"/>
        <v>1865</v>
      </c>
      <c r="AC41" s="14">
        <f t="shared" si="37"/>
        <v>4091</v>
      </c>
      <c r="AE41" s="3" t="s">
        <v>14</v>
      </c>
      <c r="AF41" s="2">
        <f t="shared" si="38"/>
        <v>2991.3317336532696</v>
      </c>
      <c r="AG41" s="2">
        <f t="shared" si="33"/>
        <v>6167.5</v>
      </c>
      <c r="AH41" s="2">
        <f t="shared" si="33"/>
        <v>2580</v>
      </c>
      <c r="AI41" s="2" t="str">
        <f t="shared" si="33"/>
        <v>N.A.</v>
      </c>
      <c r="AJ41" s="2" t="str">
        <f t="shared" si="33"/>
        <v>N.A.</v>
      </c>
      <c r="AK41" s="2">
        <f t="shared" si="33"/>
        <v>0</v>
      </c>
      <c r="AL41" s="2" t="str">
        <f t="shared" si="33"/>
        <v>N.A.</v>
      </c>
      <c r="AM41" s="2">
        <f t="shared" si="33"/>
        <v>1722.2222222222222</v>
      </c>
      <c r="AN41" s="2">
        <f t="shared" si="33"/>
        <v>0</v>
      </c>
      <c r="AO41" s="2" t="str">
        <f t="shared" si="33"/>
        <v>N.A.</v>
      </c>
      <c r="AP41" s="15">
        <f t="shared" si="33"/>
        <v>2470.7861635220124</v>
      </c>
      <c r="AQ41" s="13">
        <f t="shared" si="33"/>
        <v>4608.4396782841823</v>
      </c>
      <c r="AR41" s="14">
        <f t="shared" si="33"/>
        <v>3445.2969934001467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217</v>
      </c>
      <c r="Z42" s="2">
        <v>0</v>
      </c>
      <c r="AA42" s="1">
        <f t="shared" si="36"/>
        <v>217</v>
      </c>
      <c r="AB42" s="13">
        <f t="shared" si="36"/>
        <v>0</v>
      </c>
      <c r="AC42" s="14">
        <f t="shared" si="37"/>
        <v>217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0</v>
      </c>
      <c r="AQ42" s="13" t="str">
        <f t="shared" si="33"/>
        <v>N.A.</v>
      </c>
      <c r="AR42" s="14">
        <f t="shared" si="33"/>
        <v>0</v>
      </c>
    </row>
    <row r="43" spans="1:44" ht="15" customHeight="1" thickBot="1" x14ac:dyDescent="0.3">
      <c r="A43" s="4" t="s">
        <v>16</v>
      </c>
      <c r="B43" s="2">
        <v>8266830.0000000009</v>
      </c>
      <c r="C43" s="2">
        <v>7943740</v>
      </c>
      <c r="D43" s="2">
        <v>513420</v>
      </c>
      <c r="E43" s="2"/>
      <c r="F43" s="2">
        <v>1289140</v>
      </c>
      <c r="G43" s="2">
        <v>0</v>
      </c>
      <c r="H43" s="2">
        <v>5021975</v>
      </c>
      <c r="I43" s="2">
        <v>651000</v>
      </c>
      <c r="J43" s="2">
        <v>0</v>
      </c>
      <c r="K43" s="2"/>
      <c r="L43" s="1">
        <f t="shared" ref="L43" si="39">B43+D43+F43+H43+J43</f>
        <v>15091365</v>
      </c>
      <c r="M43" s="13">
        <f t="shared" ref="M43" si="40">C43+E43+G43+I43+K43</f>
        <v>8594740</v>
      </c>
      <c r="N43" s="21">
        <f t="shared" ref="N43" si="41">L43+M43</f>
        <v>23686105</v>
      </c>
      <c r="P43" s="4" t="s">
        <v>16</v>
      </c>
      <c r="Q43" s="2">
        <v>3002</v>
      </c>
      <c r="R43" s="2">
        <v>1288</v>
      </c>
      <c r="S43" s="2">
        <v>199</v>
      </c>
      <c r="T43" s="2">
        <v>0</v>
      </c>
      <c r="U43" s="2">
        <v>430</v>
      </c>
      <c r="V43" s="2">
        <v>199</v>
      </c>
      <c r="W43" s="2">
        <v>2249</v>
      </c>
      <c r="X43" s="2">
        <v>378</v>
      </c>
      <c r="Y43" s="2">
        <v>1003</v>
      </c>
      <c r="Z43" s="2">
        <v>0</v>
      </c>
      <c r="AA43" s="1">
        <f t="shared" ref="AA43" si="42">Q43+S43+U43+W43+Y43</f>
        <v>6883</v>
      </c>
      <c r="AB43" s="13">
        <f t="shared" ref="AB43" si="43">R43+T43+V43+X43+Z43</f>
        <v>1865</v>
      </c>
      <c r="AC43" s="21">
        <f t="shared" ref="AC43" si="44">AA43+AB43</f>
        <v>8748</v>
      </c>
      <c r="AE43" s="4" t="s">
        <v>16</v>
      </c>
      <c r="AF43" s="2">
        <f t="shared" si="38"/>
        <v>2753.7741505662893</v>
      </c>
      <c r="AG43" s="2">
        <f t="shared" si="33"/>
        <v>6167.5</v>
      </c>
      <c r="AH43" s="2">
        <f t="shared" si="33"/>
        <v>2580</v>
      </c>
      <c r="AI43" s="2" t="str">
        <f t="shared" si="33"/>
        <v>N.A.</v>
      </c>
      <c r="AJ43" s="2">
        <f t="shared" si="33"/>
        <v>2998</v>
      </c>
      <c r="AK43" s="2">
        <f t="shared" si="33"/>
        <v>0</v>
      </c>
      <c r="AL43" s="2">
        <f t="shared" si="33"/>
        <v>2232.9813250333482</v>
      </c>
      <c r="AM43" s="2">
        <f t="shared" si="33"/>
        <v>1722.2222222222222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2192.5562981258172</v>
      </c>
      <c r="AQ43" s="13">
        <f t="shared" ref="AQ43" si="46">IFERROR(M43/AB43, "N.A.")</f>
        <v>4608.4396782841823</v>
      </c>
      <c r="AR43" s="14">
        <f t="shared" ref="AR43" si="47">IFERROR(N43/AC43, "N.A.")</f>
        <v>2707.6023090992226</v>
      </c>
    </row>
    <row r="44" spans="1:44" ht="15" customHeight="1" thickBot="1" x14ac:dyDescent="0.3">
      <c r="A44" s="5" t="s">
        <v>0</v>
      </c>
      <c r="B44" s="42">
        <f>B43+C43</f>
        <v>16210570</v>
      </c>
      <c r="C44" s="43"/>
      <c r="D44" s="42">
        <f>D43+E43</f>
        <v>513420</v>
      </c>
      <c r="E44" s="43"/>
      <c r="F44" s="42">
        <f>F43+G43</f>
        <v>1289140</v>
      </c>
      <c r="G44" s="43"/>
      <c r="H44" s="42">
        <f>H43+I43</f>
        <v>5672975</v>
      </c>
      <c r="I44" s="43"/>
      <c r="J44" s="42">
        <f>J43+K43</f>
        <v>0</v>
      </c>
      <c r="K44" s="43"/>
      <c r="L44" s="42">
        <f>L43+M43</f>
        <v>23686105</v>
      </c>
      <c r="M44" s="46"/>
      <c r="N44" s="22">
        <f>B44+D44+F44+H44+J44</f>
        <v>23686105</v>
      </c>
      <c r="P44" s="5" t="s">
        <v>0</v>
      </c>
      <c r="Q44" s="42">
        <f>Q43+R43</f>
        <v>4290</v>
      </c>
      <c r="R44" s="43"/>
      <c r="S44" s="42">
        <f>S43+T43</f>
        <v>199</v>
      </c>
      <c r="T44" s="43"/>
      <c r="U44" s="42">
        <f>U43+V43</f>
        <v>629</v>
      </c>
      <c r="V44" s="43"/>
      <c r="W44" s="42">
        <f>W43+X43</f>
        <v>2627</v>
      </c>
      <c r="X44" s="43"/>
      <c r="Y44" s="42">
        <f>Y43+Z43</f>
        <v>1003</v>
      </c>
      <c r="Z44" s="43"/>
      <c r="AA44" s="42">
        <f>AA43+AB43</f>
        <v>8748</v>
      </c>
      <c r="AB44" s="46"/>
      <c r="AC44" s="22">
        <f>Q44+S44+U44+W44+Y44</f>
        <v>8748</v>
      </c>
      <c r="AE44" s="5" t="s">
        <v>0</v>
      </c>
      <c r="AF44" s="44">
        <f>IFERROR(B44/Q44,"N.A.")</f>
        <v>3778.6876456876457</v>
      </c>
      <c r="AG44" s="45"/>
      <c r="AH44" s="44">
        <f>IFERROR(D44/S44,"N.A.")</f>
        <v>2580</v>
      </c>
      <c r="AI44" s="45"/>
      <c r="AJ44" s="44">
        <f>IFERROR(F44/U44,"N.A.")</f>
        <v>2049.5071542130368</v>
      </c>
      <c r="AK44" s="45"/>
      <c r="AL44" s="44">
        <f>IFERROR(H44/W44,"N.A.")</f>
        <v>2159.4880091358964</v>
      </c>
      <c r="AM44" s="45"/>
      <c r="AN44" s="44">
        <f>IFERROR(J44/Y44,"N.A.")</f>
        <v>0</v>
      </c>
      <c r="AO44" s="45"/>
      <c r="AP44" s="44">
        <f>IFERROR(L44/AA44,"N.A.")</f>
        <v>2707.6023090992226</v>
      </c>
      <c r="AQ44" s="45"/>
      <c r="AR44" s="16">
        <f>IFERROR(N44/AC44, "N.A.")</f>
        <v>2707.6023090992226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2920000</v>
      </c>
      <c r="C15" s="2"/>
      <c r="D15" s="2">
        <v>1444800</v>
      </c>
      <c r="E15" s="2"/>
      <c r="F15" s="2"/>
      <c r="G15" s="2"/>
      <c r="H15" s="2">
        <v>1341600</v>
      </c>
      <c r="I15" s="2"/>
      <c r="J15" s="2"/>
      <c r="K15" s="2"/>
      <c r="L15" s="1">
        <f>B15+D15+F15+H15+J15</f>
        <v>5706400</v>
      </c>
      <c r="M15" s="13">
        <f>C15+E15+G15+I15+K15</f>
        <v>0</v>
      </c>
      <c r="N15" s="14">
        <f>L15+M15</f>
        <v>5706400</v>
      </c>
      <c r="P15" s="3" t="s">
        <v>12</v>
      </c>
      <c r="Q15" s="2">
        <v>480</v>
      </c>
      <c r="R15" s="2">
        <v>0</v>
      </c>
      <c r="S15" s="2">
        <v>320</v>
      </c>
      <c r="T15" s="2">
        <v>0</v>
      </c>
      <c r="U15" s="2">
        <v>0</v>
      </c>
      <c r="V15" s="2">
        <v>0</v>
      </c>
      <c r="W15" s="2">
        <v>320</v>
      </c>
      <c r="X15" s="2">
        <v>0</v>
      </c>
      <c r="Y15" s="2">
        <v>0</v>
      </c>
      <c r="Z15" s="2">
        <v>0</v>
      </c>
      <c r="AA15" s="1">
        <f>Q15+S15+U15+W15+Y15</f>
        <v>1120</v>
      </c>
      <c r="AB15" s="13">
        <f>R15+T15+V15+X15+Z15</f>
        <v>0</v>
      </c>
      <c r="AC15" s="14">
        <f>AA15+AB15</f>
        <v>1120</v>
      </c>
      <c r="AE15" s="3" t="s">
        <v>12</v>
      </c>
      <c r="AF15" s="2">
        <f>IFERROR(B15/Q15, "N.A.")</f>
        <v>6083.333333333333</v>
      </c>
      <c r="AG15" s="2" t="str">
        <f t="shared" ref="AG15:AR19" si="0">IFERROR(C15/R15, "N.A.")</f>
        <v>N.A.</v>
      </c>
      <c r="AH15" s="2">
        <f t="shared" si="0"/>
        <v>4515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4192.5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5095</v>
      </c>
      <c r="AQ15" s="13" t="str">
        <f t="shared" si="0"/>
        <v>N.A.</v>
      </c>
      <c r="AR15" s="14">
        <f t="shared" si="0"/>
        <v>5095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1608000</v>
      </c>
      <c r="C17" s="2">
        <v>9888000</v>
      </c>
      <c r="D17" s="2"/>
      <c r="E17" s="2"/>
      <c r="F17" s="2"/>
      <c r="G17" s="2">
        <v>688000</v>
      </c>
      <c r="H17" s="2"/>
      <c r="I17" s="2">
        <v>0</v>
      </c>
      <c r="J17" s="2">
        <v>0</v>
      </c>
      <c r="K17" s="2"/>
      <c r="L17" s="1">
        <f t="shared" si="1"/>
        <v>1608000</v>
      </c>
      <c r="M17" s="13">
        <f t="shared" si="1"/>
        <v>10576000</v>
      </c>
      <c r="N17" s="14">
        <f t="shared" si="2"/>
        <v>12184000</v>
      </c>
      <c r="P17" s="3" t="s">
        <v>14</v>
      </c>
      <c r="Q17" s="2">
        <v>640</v>
      </c>
      <c r="R17" s="2">
        <v>1760</v>
      </c>
      <c r="S17" s="2">
        <v>0</v>
      </c>
      <c r="T17" s="2">
        <v>0</v>
      </c>
      <c r="U17" s="2">
        <v>0</v>
      </c>
      <c r="V17" s="2">
        <v>480</v>
      </c>
      <c r="W17" s="2">
        <v>0</v>
      </c>
      <c r="X17" s="2">
        <v>160</v>
      </c>
      <c r="Y17" s="2">
        <v>480</v>
      </c>
      <c r="Z17" s="2">
        <v>0</v>
      </c>
      <c r="AA17" s="1">
        <f t="shared" si="3"/>
        <v>1120</v>
      </c>
      <c r="AB17" s="13">
        <f t="shared" si="3"/>
        <v>2400</v>
      </c>
      <c r="AC17" s="14">
        <f t="shared" si="4"/>
        <v>3520</v>
      </c>
      <c r="AE17" s="3" t="s">
        <v>14</v>
      </c>
      <c r="AF17" s="2">
        <f t="shared" si="5"/>
        <v>2512.5</v>
      </c>
      <c r="AG17" s="2">
        <f t="shared" si="0"/>
        <v>5618.181818181818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1433.3333333333333</v>
      </c>
      <c r="AL17" s="2" t="str">
        <f t="shared" si="0"/>
        <v>N.A.</v>
      </c>
      <c r="AM17" s="2">
        <f t="shared" si="0"/>
        <v>0</v>
      </c>
      <c r="AN17" s="2">
        <f t="shared" si="0"/>
        <v>0</v>
      </c>
      <c r="AO17" s="2" t="str">
        <f t="shared" si="0"/>
        <v>N.A.</v>
      </c>
      <c r="AP17" s="15">
        <f t="shared" si="0"/>
        <v>1435.7142857142858</v>
      </c>
      <c r="AQ17" s="13">
        <f t="shared" si="0"/>
        <v>4406.666666666667</v>
      </c>
      <c r="AR17" s="14">
        <f t="shared" si="0"/>
        <v>3461.3636363636365</v>
      </c>
    </row>
    <row r="18" spans="1:44" ht="15" customHeight="1" thickBot="1" x14ac:dyDescent="0.3">
      <c r="A18" s="3" t="s">
        <v>15</v>
      </c>
      <c r="B18" s="2">
        <v>825600</v>
      </c>
      <c r="C18" s="2"/>
      <c r="D18" s="2"/>
      <c r="E18" s="2"/>
      <c r="F18" s="2"/>
      <c r="G18" s="2">
        <v>825600</v>
      </c>
      <c r="H18" s="2">
        <v>0</v>
      </c>
      <c r="I18" s="2"/>
      <c r="J18" s="2"/>
      <c r="K18" s="2"/>
      <c r="L18" s="1">
        <f t="shared" si="1"/>
        <v>825600</v>
      </c>
      <c r="M18" s="13">
        <f t="shared" si="1"/>
        <v>825600</v>
      </c>
      <c r="N18" s="14">
        <f t="shared" si="2"/>
        <v>1651200</v>
      </c>
      <c r="P18" s="3" t="s">
        <v>15</v>
      </c>
      <c r="Q18" s="2">
        <v>160</v>
      </c>
      <c r="R18" s="2">
        <v>0</v>
      </c>
      <c r="S18" s="2">
        <v>0</v>
      </c>
      <c r="T18" s="2">
        <v>0</v>
      </c>
      <c r="U18" s="2">
        <v>0</v>
      </c>
      <c r="V18" s="2">
        <v>160</v>
      </c>
      <c r="W18" s="2">
        <v>160</v>
      </c>
      <c r="X18" s="2">
        <v>0</v>
      </c>
      <c r="Y18" s="2">
        <v>0</v>
      </c>
      <c r="Z18" s="2">
        <v>0</v>
      </c>
      <c r="AA18" s="1">
        <f t="shared" si="3"/>
        <v>320</v>
      </c>
      <c r="AB18" s="13">
        <f t="shared" si="3"/>
        <v>160</v>
      </c>
      <c r="AC18" s="21">
        <f t="shared" si="4"/>
        <v>480</v>
      </c>
      <c r="AE18" s="3" t="s">
        <v>15</v>
      </c>
      <c r="AF18" s="2">
        <f t="shared" si="5"/>
        <v>5160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5160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2580</v>
      </c>
      <c r="AQ18" s="13">
        <f t="shared" si="0"/>
        <v>5160</v>
      </c>
      <c r="AR18" s="14">
        <f t="shared" si="0"/>
        <v>3440</v>
      </c>
    </row>
    <row r="19" spans="1:44" ht="15" customHeight="1" thickBot="1" x14ac:dyDescent="0.3">
      <c r="A19" s="4" t="s">
        <v>16</v>
      </c>
      <c r="B19" s="2">
        <v>5353600</v>
      </c>
      <c r="C19" s="2">
        <v>9888000</v>
      </c>
      <c r="D19" s="2">
        <v>1444800</v>
      </c>
      <c r="E19" s="2"/>
      <c r="F19" s="2"/>
      <c r="G19" s="2">
        <v>1513600</v>
      </c>
      <c r="H19" s="2">
        <v>1341600</v>
      </c>
      <c r="I19" s="2">
        <v>0</v>
      </c>
      <c r="J19" s="2">
        <v>0</v>
      </c>
      <c r="K19" s="2"/>
      <c r="L19" s="1">
        <f t="shared" ref="L19" si="6">B19+D19+F19+H19+J19</f>
        <v>8140000</v>
      </c>
      <c r="M19" s="13">
        <f t="shared" ref="M19" si="7">C19+E19+G19+I19+K19</f>
        <v>11401600</v>
      </c>
      <c r="N19" s="21">
        <f t="shared" ref="N19" si="8">L19+M19</f>
        <v>19541600</v>
      </c>
      <c r="P19" s="4" t="s">
        <v>16</v>
      </c>
      <c r="Q19" s="2">
        <v>1280</v>
      </c>
      <c r="R19" s="2">
        <v>1760</v>
      </c>
      <c r="S19" s="2">
        <v>320</v>
      </c>
      <c r="T19" s="2">
        <v>0</v>
      </c>
      <c r="U19" s="2">
        <v>0</v>
      </c>
      <c r="V19" s="2">
        <v>640</v>
      </c>
      <c r="W19" s="2">
        <v>480</v>
      </c>
      <c r="X19" s="2">
        <v>160</v>
      </c>
      <c r="Y19" s="2">
        <v>480</v>
      </c>
      <c r="Z19" s="2">
        <v>0</v>
      </c>
      <c r="AA19" s="1">
        <f t="shared" ref="AA19" si="9">Q19+S19+U19+W19+Y19</f>
        <v>2560</v>
      </c>
      <c r="AB19" s="13">
        <f t="shared" ref="AB19" si="10">R19+T19+V19+X19+Z19</f>
        <v>2560</v>
      </c>
      <c r="AC19" s="14">
        <f t="shared" ref="AC19" si="11">AA19+AB19</f>
        <v>5120</v>
      </c>
      <c r="AE19" s="4" t="s">
        <v>16</v>
      </c>
      <c r="AF19" s="2">
        <f t="shared" si="5"/>
        <v>4182.5</v>
      </c>
      <c r="AG19" s="2">
        <f t="shared" si="0"/>
        <v>5618.181818181818</v>
      </c>
      <c r="AH19" s="2">
        <f t="shared" si="0"/>
        <v>4515</v>
      </c>
      <c r="AI19" s="2" t="str">
        <f t="shared" si="0"/>
        <v>N.A.</v>
      </c>
      <c r="AJ19" s="2" t="str">
        <f t="shared" si="0"/>
        <v>N.A.</v>
      </c>
      <c r="AK19" s="2">
        <f t="shared" si="0"/>
        <v>2365</v>
      </c>
      <c r="AL19" s="2">
        <f t="shared" si="0"/>
        <v>2795</v>
      </c>
      <c r="AM19" s="2">
        <f t="shared" si="0"/>
        <v>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3179.6875</v>
      </c>
      <c r="AQ19" s="13">
        <f t="shared" ref="AQ19" si="13">IFERROR(M19/AB19, "N.A.")</f>
        <v>4453.75</v>
      </c>
      <c r="AR19" s="14">
        <f t="shared" ref="AR19" si="14">IFERROR(N19/AC19, "N.A.")</f>
        <v>3816.71875</v>
      </c>
    </row>
    <row r="20" spans="1:44" ht="15" customHeight="1" thickBot="1" x14ac:dyDescent="0.3">
      <c r="A20" s="5" t="s">
        <v>0</v>
      </c>
      <c r="B20" s="42">
        <f>B19+C19</f>
        <v>15241600</v>
      </c>
      <c r="C20" s="43"/>
      <c r="D20" s="42">
        <f>D19+E19</f>
        <v>1444800</v>
      </c>
      <c r="E20" s="43"/>
      <c r="F20" s="42">
        <f>F19+G19</f>
        <v>1513600</v>
      </c>
      <c r="G20" s="43"/>
      <c r="H20" s="42">
        <f>H19+I19</f>
        <v>1341600</v>
      </c>
      <c r="I20" s="43"/>
      <c r="J20" s="42">
        <f>J19+K19</f>
        <v>0</v>
      </c>
      <c r="K20" s="43"/>
      <c r="L20" s="42">
        <f>L19+M19</f>
        <v>19541600</v>
      </c>
      <c r="M20" s="46"/>
      <c r="N20" s="22">
        <f>B20+D20+F20+H20+J20</f>
        <v>19541600</v>
      </c>
      <c r="P20" s="5" t="s">
        <v>0</v>
      </c>
      <c r="Q20" s="42">
        <f>Q19+R19</f>
        <v>3040</v>
      </c>
      <c r="R20" s="43"/>
      <c r="S20" s="42">
        <f>S19+T19</f>
        <v>320</v>
      </c>
      <c r="T20" s="43"/>
      <c r="U20" s="42">
        <f>U19+V19</f>
        <v>640</v>
      </c>
      <c r="V20" s="43"/>
      <c r="W20" s="42">
        <f>W19+X19</f>
        <v>640</v>
      </c>
      <c r="X20" s="43"/>
      <c r="Y20" s="42">
        <f>Y19+Z19</f>
        <v>480</v>
      </c>
      <c r="Z20" s="43"/>
      <c r="AA20" s="42">
        <f>AA19+AB19</f>
        <v>5120</v>
      </c>
      <c r="AB20" s="43"/>
      <c r="AC20" s="23">
        <f>Q20+S20+U20+W20+Y20</f>
        <v>5120</v>
      </c>
      <c r="AE20" s="5" t="s">
        <v>0</v>
      </c>
      <c r="AF20" s="44">
        <f>IFERROR(B20/Q20,"N.A.")</f>
        <v>5013.6842105263158</v>
      </c>
      <c r="AG20" s="45"/>
      <c r="AH20" s="44">
        <f>IFERROR(D20/S20,"N.A.")</f>
        <v>4515</v>
      </c>
      <c r="AI20" s="45"/>
      <c r="AJ20" s="44">
        <f>IFERROR(F20/U20,"N.A.")</f>
        <v>2365</v>
      </c>
      <c r="AK20" s="45"/>
      <c r="AL20" s="44">
        <f>IFERROR(H20/W20,"N.A.")</f>
        <v>2096.25</v>
      </c>
      <c r="AM20" s="45"/>
      <c r="AN20" s="44">
        <f>IFERROR(J20/Y20,"N.A.")</f>
        <v>0</v>
      </c>
      <c r="AO20" s="45"/>
      <c r="AP20" s="44">
        <f>IFERROR(L20/AA20,"N.A.")</f>
        <v>3816.71875</v>
      </c>
      <c r="AQ20" s="45"/>
      <c r="AR20" s="16">
        <f>IFERROR(N20/AC20, "N.A.")</f>
        <v>3816.71875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2408000</v>
      </c>
      <c r="C27" s="2"/>
      <c r="D27" s="2">
        <v>1444800</v>
      </c>
      <c r="E27" s="2"/>
      <c r="F27" s="2"/>
      <c r="G27" s="2"/>
      <c r="H27" s="2">
        <v>1238400</v>
      </c>
      <c r="I27" s="2"/>
      <c r="J27" s="2"/>
      <c r="K27" s="2"/>
      <c r="L27" s="1">
        <f>B27+D27+F27+H27+J27</f>
        <v>5091200</v>
      </c>
      <c r="M27" s="13">
        <f>C27+E27+G27+I27+K27</f>
        <v>0</v>
      </c>
      <c r="N27" s="14">
        <f>L27+M27</f>
        <v>5091200</v>
      </c>
      <c r="P27" s="3" t="s">
        <v>12</v>
      </c>
      <c r="Q27" s="2">
        <v>320</v>
      </c>
      <c r="R27" s="2">
        <v>0</v>
      </c>
      <c r="S27" s="2">
        <v>320</v>
      </c>
      <c r="T27" s="2">
        <v>0</v>
      </c>
      <c r="U27" s="2">
        <v>0</v>
      </c>
      <c r="V27" s="2">
        <v>0</v>
      </c>
      <c r="W27" s="2">
        <v>160</v>
      </c>
      <c r="X27" s="2">
        <v>0</v>
      </c>
      <c r="Y27" s="2">
        <v>0</v>
      </c>
      <c r="Z27" s="2">
        <v>0</v>
      </c>
      <c r="AA27" s="1">
        <f>Q27+S27+U27+W27+Y27</f>
        <v>800</v>
      </c>
      <c r="AB27" s="13">
        <f>R27+T27+V27+X27+Z27</f>
        <v>0</v>
      </c>
      <c r="AC27" s="14">
        <f>AA27+AB27</f>
        <v>800</v>
      </c>
      <c r="AE27" s="3" t="s">
        <v>12</v>
      </c>
      <c r="AF27" s="2">
        <f>IFERROR(B27/Q27, "N.A.")</f>
        <v>7525</v>
      </c>
      <c r="AG27" s="2" t="str">
        <f t="shared" ref="AG27:AR31" si="15">IFERROR(C27/R27, "N.A.")</f>
        <v>N.A.</v>
      </c>
      <c r="AH27" s="2">
        <f t="shared" si="15"/>
        <v>4515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7740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6364</v>
      </c>
      <c r="AQ27" s="13" t="str">
        <f t="shared" si="15"/>
        <v>N.A.</v>
      </c>
      <c r="AR27" s="14">
        <f t="shared" si="15"/>
        <v>6364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1126400</v>
      </c>
      <c r="C29" s="2">
        <v>5536000</v>
      </c>
      <c r="D29" s="2"/>
      <c r="E29" s="2"/>
      <c r="F29" s="2"/>
      <c r="G29" s="2">
        <v>0</v>
      </c>
      <c r="H29" s="2"/>
      <c r="I29" s="2"/>
      <c r="J29" s="2"/>
      <c r="K29" s="2"/>
      <c r="L29" s="1">
        <f t="shared" si="16"/>
        <v>1126400</v>
      </c>
      <c r="M29" s="13">
        <f t="shared" si="16"/>
        <v>5536000</v>
      </c>
      <c r="N29" s="14">
        <f t="shared" si="17"/>
        <v>6662400</v>
      </c>
      <c r="P29" s="3" t="s">
        <v>14</v>
      </c>
      <c r="Q29" s="2">
        <v>480</v>
      </c>
      <c r="R29" s="2">
        <v>1120</v>
      </c>
      <c r="S29" s="2">
        <v>0</v>
      </c>
      <c r="T29" s="2">
        <v>0</v>
      </c>
      <c r="U29" s="2">
        <v>0</v>
      </c>
      <c r="V29" s="2">
        <v>320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480</v>
      </c>
      <c r="AB29" s="13">
        <f t="shared" si="18"/>
        <v>1440</v>
      </c>
      <c r="AC29" s="14">
        <f t="shared" si="19"/>
        <v>1920</v>
      </c>
      <c r="AE29" s="3" t="s">
        <v>14</v>
      </c>
      <c r="AF29" s="2">
        <f t="shared" si="20"/>
        <v>2346.6666666666665</v>
      </c>
      <c r="AG29" s="2">
        <f t="shared" si="15"/>
        <v>4942.8571428571431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2346.6666666666665</v>
      </c>
      <c r="AQ29" s="13">
        <f t="shared" si="15"/>
        <v>3844.4444444444443</v>
      </c>
      <c r="AR29" s="14">
        <f t="shared" si="15"/>
        <v>3470</v>
      </c>
    </row>
    <row r="30" spans="1:44" ht="15" customHeight="1" thickBot="1" x14ac:dyDescent="0.3">
      <c r="A30" s="3" t="s">
        <v>15</v>
      </c>
      <c r="B30" s="2">
        <v>825600</v>
      </c>
      <c r="C30" s="2"/>
      <c r="D30" s="2"/>
      <c r="E30" s="2"/>
      <c r="F30" s="2"/>
      <c r="G30" s="2">
        <v>825600</v>
      </c>
      <c r="H30" s="2">
        <v>0</v>
      </c>
      <c r="I30" s="2"/>
      <c r="J30" s="2"/>
      <c r="K30" s="2"/>
      <c r="L30" s="1">
        <f t="shared" si="16"/>
        <v>825600</v>
      </c>
      <c r="M30" s="13">
        <f t="shared" si="16"/>
        <v>825600</v>
      </c>
      <c r="N30" s="14">
        <f t="shared" si="17"/>
        <v>1651200</v>
      </c>
      <c r="P30" s="3" t="s">
        <v>15</v>
      </c>
      <c r="Q30" s="2">
        <v>160</v>
      </c>
      <c r="R30" s="2">
        <v>0</v>
      </c>
      <c r="S30" s="2">
        <v>0</v>
      </c>
      <c r="T30" s="2">
        <v>0</v>
      </c>
      <c r="U30" s="2">
        <v>0</v>
      </c>
      <c r="V30" s="2">
        <v>160</v>
      </c>
      <c r="W30" s="2">
        <v>160</v>
      </c>
      <c r="X30" s="2">
        <v>0</v>
      </c>
      <c r="Y30" s="2">
        <v>0</v>
      </c>
      <c r="Z30" s="2">
        <v>0</v>
      </c>
      <c r="AA30" s="1">
        <f t="shared" si="18"/>
        <v>320</v>
      </c>
      <c r="AB30" s="13">
        <f t="shared" si="18"/>
        <v>160</v>
      </c>
      <c r="AC30" s="21">
        <f t="shared" si="19"/>
        <v>480</v>
      </c>
      <c r="AE30" s="3" t="s">
        <v>15</v>
      </c>
      <c r="AF30" s="2">
        <f t="shared" si="20"/>
        <v>5160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5160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2580</v>
      </c>
      <c r="AQ30" s="13">
        <f t="shared" si="15"/>
        <v>5160</v>
      </c>
      <c r="AR30" s="14">
        <f t="shared" si="15"/>
        <v>3440</v>
      </c>
    </row>
    <row r="31" spans="1:44" ht="15" customHeight="1" thickBot="1" x14ac:dyDescent="0.3">
      <c r="A31" s="4" t="s">
        <v>16</v>
      </c>
      <c r="B31" s="2">
        <v>4360000</v>
      </c>
      <c r="C31" s="2">
        <v>5536000</v>
      </c>
      <c r="D31" s="2">
        <v>1444800</v>
      </c>
      <c r="E31" s="2"/>
      <c r="F31" s="2"/>
      <c r="G31" s="2">
        <v>825600</v>
      </c>
      <c r="H31" s="2">
        <v>1238400</v>
      </c>
      <c r="I31" s="2"/>
      <c r="J31" s="2"/>
      <c r="K31" s="2"/>
      <c r="L31" s="1">
        <f t="shared" ref="L31" si="21">B31+D31+F31+H31+J31</f>
        <v>7043200</v>
      </c>
      <c r="M31" s="13">
        <f t="shared" ref="M31" si="22">C31+E31+G31+I31+K31</f>
        <v>6361600</v>
      </c>
      <c r="N31" s="21">
        <f t="shared" ref="N31" si="23">L31+M31</f>
        <v>13404800</v>
      </c>
      <c r="P31" s="4" t="s">
        <v>16</v>
      </c>
      <c r="Q31" s="2">
        <v>960</v>
      </c>
      <c r="R31" s="2">
        <v>1120</v>
      </c>
      <c r="S31" s="2">
        <v>320</v>
      </c>
      <c r="T31" s="2">
        <v>0</v>
      </c>
      <c r="U31" s="2">
        <v>0</v>
      </c>
      <c r="V31" s="2">
        <v>480</v>
      </c>
      <c r="W31" s="2">
        <v>320</v>
      </c>
      <c r="X31" s="2">
        <v>0</v>
      </c>
      <c r="Y31" s="2">
        <v>0</v>
      </c>
      <c r="Z31" s="2">
        <v>0</v>
      </c>
      <c r="AA31" s="1">
        <f t="shared" ref="AA31" si="24">Q31+S31+U31+W31+Y31</f>
        <v>1600</v>
      </c>
      <c r="AB31" s="13">
        <f t="shared" ref="AB31" si="25">R31+T31+V31+X31+Z31</f>
        <v>1600</v>
      </c>
      <c r="AC31" s="14">
        <f t="shared" ref="AC31" si="26">AA31+AB31</f>
        <v>3200</v>
      </c>
      <c r="AE31" s="4" t="s">
        <v>16</v>
      </c>
      <c r="AF31" s="2">
        <f t="shared" si="20"/>
        <v>4541.666666666667</v>
      </c>
      <c r="AG31" s="2">
        <f t="shared" si="15"/>
        <v>4942.8571428571431</v>
      </c>
      <c r="AH31" s="2">
        <f t="shared" si="15"/>
        <v>4515</v>
      </c>
      <c r="AI31" s="2" t="str">
        <f t="shared" si="15"/>
        <v>N.A.</v>
      </c>
      <c r="AJ31" s="2" t="str">
        <f t="shared" si="15"/>
        <v>N.A.</v>
      </c>
      <c r="AK31" s="2">
        <f t="shared" si="15"/>
        <v>1720</v>
      </c>
      <c r="AL31" s="2">
        <f t="shared" si="15"/>
        <v>3870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4402</v>
      </c>
      <c r="AQ31" s="13">
        <f t="shared" ref="AQ31" si="28">IFERROR(M31/AB31, "N.A.")</f>
        <v>3976</v>
      </c>
      <c r="AR31" s="14">
        <f t="shared" ref="AR31" si="29">IFERROR(N31/AC31, "N.A.")</f>
        <v>4189</v>
      </c>
    </row>
    <row r="32" spans="1:44" ht="15" customHeight="1" thickBot="1" x14ac:dyDescent="0.3">
      <c r="A32" s="5" t="s">
        <v>0</v>
      </c>
      <c r="B32" s="42">
        <f>B31+C31</f>
        <v>9896000</v>
      </c>
      <c r="C32" s="43"/>
      <c r="D32" s="42">
        <f>D31+E31</f>
        <v>1444800</v>
      </c>
      <c r="E32" s="43"/>
      <c r="F32" s="42">
        <f>F31+G31</f>
        <v>825600</v>
      </c>
      <c r="G32" s="43"/>
      <c r="H32" s="42">
        <f>H31+I31</f>
        <v>1238400</v>
      </c>
      <c r="I32" s="43"/>
      <c r="J32" s="42">
        <f>J31+K31</f>
        <v>0</v>
      </c>
      <c r="K32" s="43"/>
      <c r="L32" s="42">
        <f>L31+M31</f>
        <v>13404800</v>
      </c>
      <c r="M32" s="46"/>
      <c r="N32" s="22">
        <f>B32+D32+F32+H32+J32</f>
        <v>13404800</v>
      </c>
      <c r="P32" s="5" t="s">
        <v>0</v>
      </c>
      <c r="Q32" s="42">
        <f>Q31+R31</f>
        <v>2080</v>
      </c>
      <c r="R32" s="43"/>
      <c r="S32" s="42">
        <f>S31+T31</f>
        <v>320</v>
      </c>
      <c r="T32" s="43"/>
      <c r="U32" s="42">
        <f>U31+V31</f>
        <v>480</v>
      </c>
      <c r="V32" s="43"/>
      <c r="W32" s="42">
        <f>W31+X31</f>
        <v>320</v>
      </c>
      <c r="X32" s="43"/>
      <c r="Y32" s="42">
        <f>Y31+Z31</f>
        <v>0</v>
      </c>
      <c r="Z32" s="43"/>
      <c r="AA32" s="42">
        <f>AA31+AB31</f>
        <v>3200</v>
      </c>
      <c r="AB32" s="43"/>
      <c r="AC32" s="23">
        <f>Q32+S32+U32+W32+Y32</f>
        <v>3200</v>
      </c>
      <c r="AE32" s="5" t="s">
        <v>0</v>
      </c>
      <c r="AF32" s="44">
        <f>IFERROR(B32/Q32,"N.A.")</f>
        <v>4757.6923076923076</v>
      </c>
      <c r="AG32" s="45"/>
      <c r="AH32" s="44">
        <f>IFERROR(D32/S32,"N.A.")</f>
        <v>4515</v>
      </c>
      <c r="AI32" s="45"/>
      <c r="AJ32" s="44">
        <f>IFERROR(F32/U32,"N.A.")</f>
        <v>1720</v>
      </c>
      <c r="AK32" s="45"/>
      <c r="AL32" s="44">
        <f>IFERROR(H32/W32,"N.A.")</f>
        <v>3870</v>
      </c>
      <c r="AM32" s="45"/>
      <c r="AN32" s="44" t="str">
        <f>IFERROR(J32/Y32,"N.A.")</f>
        <v>N.A.</v>
      </c>
      <c r="AO32" s="45"/>
      <c r="AP32" s="44">
        <f>IFERROR(L32/AA32,"N.A.")</f>
        <v>4189</v>
      </c>
      <c r="AQ32" s="45"/>
      <c r="AR32" s="16">
        <f>IFERROR(N32/AC32, "N.A.")</f>
        <v>4189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512000</v>
      </c>
      <c r="C39" s="2"/>
      <c r="D39" s="2"/>
      <c r="E39" s="2"/>
      <c r="F39" s="2"/>
      <c r="G39" s="2"/>
      <c r="H39" s="2">
        <v>103200</v>
      </c>
      <c r="I39" s="2"/>
      <c r="J39" s="2"/>
      <c r="K39" s="2"/>
      <c r="L39" s="1">
        <f>B39+D39+F39+H39+J39</f>
        <v>615200</v>
      </c>
      <c r="M39" s="13">
        <f>C39+E39+G39+I39+K39</f>
        <v>0</v>
      </c>
      <c r="N39" s="14">
        <f>L39+M39</f>
        <v>615200</v>
      </c>
      <c r="P39" s="3" t="s">
        <v>12</v>
      </c>
      <c r="Q39" s="2">
        <v>160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160</v>
      </c>
      <c r="X39" s="2">
        <v>0</v>
      </c>
      <c r="Y39" s="2">
        <v>0</v>
      </c>
      <c r="Z39" s="2">
        <v>0</v>
      </c>
      <c r="AA39" s="1">
        <f>Q39+S39+U39+W39+Y39</f>
        <v>320</v>
      </c>
      <c r="AB39" s="13">
        <f>R39+T39+V39+X39+Z39</f>
        <v>0</v>
      </c>
      <c r="AC39" s="14">
        <f>AA39+AB39</f>
        <v>320</v>
      </c>
      <c r="AE39" s="3" t="s">
        <v>12</v>
      </c>
      <c r="AF39" s="2">
        <f>IFERROR(B39/Q39, "N.A.")</f>
        <v>3200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645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1922.5</v>
      </c>
      <c r="AQ39" s="13" t="str">
        <f t="shared" si="30"/>
        <v>N.A.</v>
      </c>
      <c r="AR39" s="14">
        <f t="shared" si="30"/>
        <v>1922.5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481600</v>
      </c>
      <c r="C41" s="2">
        <v>4352000</v>
      </c>
      <c r="D41" s="2"/>
      <c r="E41" s="2"/>
      <c r="F41" s="2"/>
      <c r="G41" s="2">
        <v>688000</v>
      </c>
      <c r="H41" s="2"/>
      <c r="I41" s="2">
        <v>0</v>
      </c>
      <c r="J41" s="2">
        <v>0</v>
      </c>
      <c r="K41" s="2"/>
      <c r="L41" s="1">
        <f t="shared" si="31"/>
        <v>481600</v>
      </c>
      <c r="M41" s="13">
        <f t="shared" si="31"/>
        <v>5040000</v>
      </c>
      <c r="N41" s="14">
        <f t="shared" si="32"/>
        <v>5521600</v>
      </c>
      <c r="P41" s="3" t="s">
        <v>14</v>
      </c>
      <c r="Q41" s="2">
        <v>160</v>
      </c>
      <c r="R41" s="2">
        <v>640</v>
      </c>
      <c r="S41" s="2">
        <v>0</v>
      </c>
      <c r="T41" s="2">
        <v>0</v>
      </c>
      <c r="U41" s="2">
        <v>0</v>
      </c>
      <c r="V41" s="2">
        <v>160</v>
      </c>
      <c r="W41" s="2">
        <v>0</v>
      </c>
      <c r="X41" s="2">
        <v>160</v>
      </c>
      <c r="Y41" s="2">
        <v>480</v>
      </c>
      <c r="Z41" s="2">
        <v>0</v>
      </c>
      <c r="AA41" s="1">
        <f t="shared" si="33"/>
        <v>640</v>
      </c>
      <c r="AB41" s="13">
        <f t="shared" si="33"/>
        <v>960</v>
      </c>
      <c r="AC41" s="14">
        <f t="shared" si="34"/>
        <v>1600</v>
      </c>
      <c r="AE41" s="3" t="s">
        <v>14</v>
      </c>
      <c r="AF41" s="2">
        <f t="shared" si="35"/>
        <v>3010</v>
      </c>
      <c r="AG41" s="2">
        <f t="shared" si="30"/>
        <v>6800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4300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752.5</v>
      </c>
      <c r="AQ41" s="13">
        <f t="shared" si="30"/>
        <v>5250</v>
      </c>
      <c r="AR41" s="14">
        <f t="shared" si="30"/>
        <v>3451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993600</v>
      </c>
      <c r="C43" s="2">
        <v>4352000</v>
      </c>
      <c r="D43" s="2"/>
      <c r="E43" s="2"/>
      <c r="F43" s="2"/>
      <c r="G43" s="2">
        <v>688000</v>
      </c>
      <c r="H43" s="2">
        <v>103200</v>
      </c>
      <c r="I43" s="2">
        <v>0</v>
      </c>
      <c r="J43" s="2">
        <v>0</v>
      </c>
      <c r="K43" s="2"/>
      <c r="L43" s="1">
        <f t="shared" ref="L43" si="36">B43+D43+F43+H43+J43</f>
        <v>1096800</v>
      </c>
      <c r="M43" s="13">
        <f t="shared" ref="M43" si="37">C43+E43+G43+I43+K43</f>
        <v>5040000</v>
      </c>
      <c r="N43" s="21">
        <f t="shared" ref="N43" si="38">L43+M43</f>
        <v>6136800</v>
      </c>
      <c r="P43" s="4" t="s">
        <v>16</v>
      </c>
      <c r="Q43" s="2">
        <v>320</v>
      </c>
      <c r="R43" s="2">
        <v>640</v>
      </c>
      <c r="S43" s="2">
        <v>0</v>
      </c>
      <c r="T43" s="2">
        <v>0</v>
      </c>
      <c r="U43" s="2">
        <v>0</v>
      </c>
      <c r="V43" s="2">
        <v>160</v>
      </c>
      <c r="W43" s="2">
        <v>160</v>
      </c>
      <c r="X43" s="2">
        <v>160</v>
      </c>
      <c r="Y43" s="2">
        <v>480</v>
      </c>
      <c r="Z43" s="2">
        <v>0</v>
      </c>
      <c r="AA43" s="1">
        <f t="shared" ref="AA43" si="39">Q43+S43+U43+W43+Y43</f>
        <v>960</v>
      </c>
      <c r="AB43" s="13">
        <f t="shared" ref="AB43" si="40">R43+T43+V43+X43+Z43</f>
        <v>960</v>
      </c>
      <c r="AC43" s="21">
        <f t="shared" ref="AC43" si="41">AA43+AB43</f>
        <v>1920</v>
      </c>
      <c r="AE43" s="4" t="s">
        <v>16</v>
      </c>
      <c r="AF43" s="2">
        <f t="shared" si="35"/>
        <v>3105</v>
      </c>
      <c r="AG43" s="2">
        <f t="shared" si="30"/>
        <v>6800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4300</v>
      </c>
      <c r="AL43" s="2">
        <f t="shared" si="30"/>
        <v>645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1142.5</v>
      </c>
      <c r="AQ43" s="13">
        <f t="shared" ref="AQ43" si="43">IFERROR(M43/AB43, "N.A.")</f>
        <v>5250</v>
      </c>
      <c r="AR43" s="14">
        <f t="shared" ref="AR43" si="44">IFERROR(N43/AC43, "N.A.")</f>
        <v>3196.25</v>
      </c>
    </row>
    <row r="44" spans="1:44" ht="15" customHeight="1" thickBot="1" x14ac:dyDescent="0.3">
      <c r="A44" s="5" t="s">
        <v>0</v>
      </c>
      <c r="B44" s="42">
        <f>B43+C43</f>
        <v>5345600</v>
      </c>
      <c r="C44" s="43"/>
      <c r="D44" s="42">
        <f>D43+E43</f>
        <v>0</v>
      </c>
      <c r="E44" s="43"/>
      <c r="F44" s="42">
        <f>F43+G43</f>
        <v>688000</v>
      </c>
      <c r="G44" s="43"/>
      <c r="H44" s="42">
        <f>H43+I43</f>
        <v>103200</v>
      </c>
      <c r="I44" s="43"/>
      <c r="J44" s="42">
        <f>J43+K43</f>
        <v>0</v>
      </c>
      <c r="K44" s="43"/>
      <c r="L44" s="42">
        <f>L43+M43</f>
        <v>6136800</v>
      </c>
      <c r="M44" s="46"/>
      <c r="N44" s="22">
        <f>B44+D44+F44+H44+J44</f>
        <v>6136800</v>
      </c>
      <c r="P44" s="5" t="s">
        <v>0</v>
      </c>
      <c r="Q44" s="42">
        <f>Q43+R43</f>
        <v>960</v>
      </c>
      <c r="R44" s="43"/>
      <c r="S44" s="42">
        <f>S43+T43</f>
        <v>0</v>
      </c>
      <c r="T44" s="43"/>
      <c r="U44" s="42">
        <f>U43+V43</f>
        <v>160</v>
      </c>
      <c r="V44" s="43"/>
      <c r="W44" s="42">
        <f>W43+X43</f>
        <v>320</v>
      </c>
      <c r="X44" s="43"/>
      <c r="Y44" s="42">
        <f>Y43+Z43</f>
        <v>480</v>
      </c>
      <c r="Z44" s="43"/>
      <c r="AA44" s="42">
        <f>AA43+AB43</f>
        <v>1920</v>
      </c>
      <c r="AB44" s="46"/>
      <c r="AC44" s="22">
        <f>Q44+S44+U44+W44+Y44</f>
        <v>1920</v>
      </c>
      <c r="AE44" s="5" t="s">
        <v>0</v>
      </c>
      <c r="AF44" s="44">
        <f>IFERROR(B44/Q44,"N.A.")</f>
        <v>5568.333333333333</v>
      </c>
      <c r="AG44" s="45"/>
      <c r="AH44" s="44" t="str">
        <f>IFERROR(D44/S44,"N.A.")</f>
        <v>N.A.</v>
      </c>
      <c r="AI44" s="45"/>
      <c r="AJ44" s="44">
        <f>IFERROR(F44/U44,"N.A.")</f>
        <v>4300</v>
      </c>
      <c r="AK44" s="45"/>
      <c r="AL44" s="44">
        <f>IFERROR(H44/W44,"N.A.")</f>
        <v>322.5</v>
      </c>
      <c r="AM44" s="45"/>
      <c r="AN44" s="44">
        <f>IFERROR(J44/Y44,"N.A.")</f>
        <v>0</v>
      </c>
      <c r="AO44" s="45"/>
      <c r="AP44" s="44">
        <f>IFERROR(L44/AA44,"N.A.")</f>
        <v>3196.25</v>
      </c>
      <c r="AQ44" s="45"/>
      <c r="AR44" s="16">
        <f>IFERROR(N44/AC44, "N.A.")</f>
        <v>3196.25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288995285.99999988</v>
      </c>
      <c r="C15" s="2"/>
      <c r="D15" s="2">
        <v>123352639.00000001</v>
      </c>
      <c r="E15" s="2"/>
      <c r="F15" s="2">
        <v>107056494.99999997</v>
      </c>
      <c r="G15" s="2"/>
      <c r="H15" s="2">
        <v>438711224.00000024</v>
      </c>
      <c r="I15" s="2"/>
      <c r="J15" s="2">
        <v>0</v>
      </c>
      <c r="K15" s="2"/>
      <c r="L15" s="1">
        <f>B15+D15+F15+H15+J15</f>
        <v>958115644.00000012</v>
      </c>
      <c r="M15" s="13">
        <f>C15+E15+G15+I15+K15</f>
        <v>0</v>
      </c>
      <c r="N15" s="14">
        <f>L15+M15</f>
        <v>958115644.00000012</v>
      </c>
      <c r="P15" s="3" t="s">
        <v>12</v>
      </c>
      <c r="Q15" s="2">
        <v>47306</v>
      </c>
      <c r="R15" s="2">
        <v>0</v>
      </c>
      <c r="S15" s="2">
        <v>18980</v>
      </c>
      <c r="T15" s="2">
        <v>0</v>
      </c>
      <c r="U15" s="2">
        <v>13666</v>
      </c>
      <c r="V15" s="2">
        <v>0</v>
      </c>
      <c r="W15" s="2">
        <v>99942</v>
      </c>
      <c r="X15" s="2">
        <v>0</v>
      </c>
      <c r="Y15" s="2">
        <v>12608</v>
      </c>
      <c r="Z15" s="2">
        <v>0</v>
      </c>
      <c r="AA15" s="1">
        <f>Q15+S15+U15+W15+Y15</f>
        <v>192502</v>
      </c>
      <c r="AB15" s="13">
        <f>R15+T15+V15+X15+Z15</f>
        <v>0</v>
      </c>
      <c r="AC15" s="14">
        <f>AA15+AB15</f>
        <v>192502</v>
      </c>
      <c r="AE15" s="3" t="s">
        <v>12</v>
      </c>
      <c r="AF15" s="2">
        <f>IFERROR(B15/Q15, "N.A.")</f>
        <v>6109.0619794529212</v>
      </c>
      <c r="AG15" s="2" t="str">
        <f t="shared" ref="AG15:AR19" si="0">IFERROR(C15/R15, "N.A.")</f>
        <v>N.A.</v>
      </c>
      <c r="AH15" s="2">
        <f t="shared" si="0"/>
        <v>6499.0853003161228</v>
      </c>
      <c r="AI15" s="2" t="str">
        <f t="shared" si="0"/>
        <v>N.A.</v>
      </c>
      <c r="AJ15" s="2">
        <f t="shared" si="0"/>
        <v>7833.7842089858023</v>
      </c>
      <c r="AK15" s="2" t="str">
        <f t="shared" si="0"/>
        <v>N.A.</v>
      </c>
      <c r="AL15" s="2">
        <f t="shared" si="0"/>
        <v>4389.6582417802347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4977.1724137931042</v>
      </c>
      <c r="AQ15" s="13" t="str">
        <f t="shared" si="0"/>
        <v>N.A.</v>
      </c>
      <c r="AR15" s="14">
        <f t="shared" si="0"/>
        <v>4977.1724137931042</v>
      </c>
    </row>
    <row r="16" spans="1:44" ht="15" customHeight="1" thickBot="1" x14ac:dyDescent="0.3">
      <c r="A16" s="3" t="s">
        <v>13</v>
      </c>
      <c r="B16" s="2">
        <v>118688930.00000004</v>
      </c>
      <c r="C16" s="2">
        <v>11463110</v>
      </c>
      <c r="D16" s="2">
        <v>1032300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119721230.00000004</v>
      </c>
      <c r="M16" s="13">
        <f t="shared" si="1"/>
        <v>11463110</v>
      </c>
      <c r="N16" s="14">
        <f t="shared" ref="N16:N18" si="2">L16+M16</f>
        <v>131184340.00000004</v>
      </c>
      <c r="P16" s="3" t="s">
        <v>13</v>
      </c>
      <c r="Q16" s="2">
        <v>32850</v>
      </c>
      <c r="R16" s="2">
        <v>1398</v>
      </c>
      <c r="S16" s="2">
        <v>186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33036</v>
      </c>
      <c r="AB16" s="13">
        <f t="shared" si="3"/>
        <v>1398</v>
      </c>
      <c r="AC16" s="14">
        <f t="shared" ref="AC16:AC18" si="4">AA16+AB16</f>
        <v>34434</v>
      </c>
      <c r="AE16" s="3" t="s">
        <v>13</v>
      </c>
      <c r="AF16" s="2">
        <f t="shared" ref="AF16:AF19" si="5">IFERROR(B16/Q16, "N.A.")</f>
        <v>3613.0572298325737</v>
      </c>
      <c r="AG16" s="2">
        <f t="shared" si="0"/>
        <v>8199.6494992846929</v>
      </c>
      <c r="AH16" s="2">
        <f t="shared" si="0"/>
        <v>5550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3623.9626468095425</v>
      </c>
      <c r="AQ16" s="13">
        <f t="shared" si="0"/>
        <v>8199.6494992846929</v>
      </c>
      <c r="AR16" s="14">
        <f t="shared" si="0"/>
        <v>3809.7328222106071</v>
      </c>
    </row>
    <row r="17" spans="1:44" ht="15" customHeight="1" thickBot="1" x14ac:dyDescent="0.3">
      <c r="A17" s="3" t="s">
        <v>14</v>
      </c>
      <c r="B17" s="2">
        <v>643169389.00000036</v>
      </c>
      <c r="C17" s="2">
        <v>2872507468.9999957</v>
      </c>
      <c r="D17" s="2">
        <v>147928618</v>
      </c>
      <c r="E17" s="2">
        <v>7757919.9999999991</v>
      </c>
      <c r="F17" s="2"/>
      <c r="G17" s="2">
        <v>153348630</v>
      </c>
      <c r="H17" s="2"/>
      <c r="I17" s="2">
        <v>189091509.99999994</v>
      </c>
      <c r="J17" s="2">
        <v>0</v>
      </c>
      <c r="K17" s="2"/>
      <c r="L17" s="1">
        <f t="shared" si="1"/>
        <v>791098007.00000036</v>
      </c>
      <c r="M17" s="13">
        <f t="shared" si="1"/>
        <v>3222705528.9999957</v>
      </c>
      <c r="N17" s="14">
        <f t="shared" si="2"/>
        <v>4013803535.9999962</v>
      </c>
      <c r="P17" s="3" t="s">
        <v>14</v>
      </c>
      <c r="Q17" s="2">
        <v>119492</v>
      </c>
      <c r="R17" s="2">
        <v>416149</v>
      </c>
      <c r="S17" s="2">
        <v>25548</v>
      </c>
      <c r="T17" s="2">
        <v>1076</v>
      </c>
      <c r="U17" s="2">
        <v>0</v>
      </c>
      <c r="V17" s="2">
        <v>22539</v>
      </c>
      <c r="W17" s="2">
        <v>0</v>
      </c>
      <c r="X17" s="2">
        <v>28631</v>
      </c>
      <c r="Y17" s="2">
        <v>18136</v>
      </c>
      <c r="Z17" s="2">
        <v>0</v>
      </c>
      <c r="AA17" s="1">
        <f t="shared" si="3"/>
        <v>163176</v>
      </c>
      <c r="AB17" s="13">
        <f t="shared" si="3"/>
        <v>468395</v>
      </c>
      <c r="AC17" s="14">
        <f t="shared" si="4"/>
        <v>631571</v>
      </c>
      <c r="AE17" s="3" t="s">
        <v>14</v>
      </c>
      <c r="AF17" s="2">
        <f t="shared" si="5"/>
        <v>5382.5309560472697</v>
      </c>
      <c r="AG17" s="2">
        <f t="shared" si="0"/>
        <v>6902.5937080228368</v>
      </c>
      <c r="AH17" s="2">
        <f t="shared" si="0"/>
        <v>5790.2230311570374</v>
      </c>
      <c r="AI17" s="2">
        <f t="shared" si="0"/>
        <v>7209.9628252788098</v>
      </c>
      <c r="AJ17" s="2" t="str">
        <f t="shared" si="0"/>
        <v>N.A.</v>
      </c>
      <c r="AK17" s="2">
        <f t="shared" si="0"/>
        <v>6803.7015839212036</v>
      </c>
      <c r="AL17" s="2" t="str">
        <f t="shared" si="0"/>
        <v>N.A.</v>
      </c>
      <c r="AM17" s="2">
        <f t="shared" si="0"/>
        <v>6604.4326080122919</v>
      </c>
      <c r="AN17" s="2">
        <f t="shared" si="0"/>
        <v>0</v>
      </c>
      <c r="AO17" s="2" t="str">
        <f t="shared" si="0"/>
        <v>N.A.</v>
      </c>
      <c r="AP17" s="15">
        <f t="shared" si="0"/>
        <v>4848.1272184635018</v>
      </c>
      <c r="AQ17" s="13">
        <f t="shared" si="0"/>
        <v>6880.3158210484653</v>
      </c>
      <c r="AR17" s="14">
        <f t="shared" si="0"/>
        <v>6355.2689024670162</v>
      </c>
    </row>
    <row r="18" spans="1:44" ht="15" customHeight="1" thickBot="1" x14ac:dyDescent="0.3">
      <c r="A18" s="3" t="s">
        <v>15</v>
      </c>
      <c r="B18" s="2">
        <v>32893834.000000004</v>
      </c>
      <c r="C18" s="2">
        <v>3895555</v>
      </c>
      <c r="D18" s="2">
        <v>331100</v>
      </c>
      <c r="E18" s="2"/>
      <c r="F18" s="2"/>
      <c r="G18" s="2">
        <v>10647081.000000002</v>
      </c>
      <c r="H18" s="2">
        <v>23056648.999999996</v>
      </c>
      <c r="I18" s="2"/>
      <c r="J18" s="2">
        <v>0</v>
      </c>
      <c r="K18" s="2"/>
      <c r="L18" s="1">
        <f t="shared" si="1"/>
        <v>56281583</v>
      </c>
      <c r="M18" s="13">
        <f t="shared" si="1"/>
        <v>14542636.000000002</v>
      </c>
      <c r="N18" s="14">
        <f t="shared" si="2"/>
        <v>70824219</v>
      </c>
      <c r="P18" s="3" t="s">
        <v>15</v>
      </c>
      <c r="Q18" s="2">
        <v>9164</v>
      </c>
      <c r="R18" s="2">
        <v>704</v>
      </c>
      <c r="S18" s="2">
        <v>110</v>
      </c>
      <c r="T18" s="2">
        <v>0</v>
      </c>
      <c r="U18" s="2">
        <v>0</v>
      </c>
      <c r="V18" s="2">
        <v>2258</v>
      </c>
      <c r="W18" s="2">
        <v>20183</v>
      </c>
      <c r="X18" s="2">
        <v>0</v>
      </c>
      <c r="Y18" s="2">
        <v>3606</v>
      </c>
      <c r="Z18" s="2">
        <v>0</v>
      </c>
      <c r="AA18" s="1">
        <f t="shared" si="3"/>
        <v>33063</v>
      </c>
      <c r="AB18" s="13">
        <f t="shared" si="3"/>
        <v>2962</v>
      </c>
      <c r="AC18" s="21">
        <f t="shared" si="4"/>
        <v>36025</v>
      </c>
      <c r="AE18" s="3" t="s">
        <v>15</v>
      </c>
      <c r="AF18" s="2">
        <f t="shared" si="5"/>
        <v>3589.4624618070716</v>
      </c>
      <c r="AG18" s="2">
        <f t="shared" si="0"/>
        <v>5533.458806818182</v>
      </c>
      <c r="AH18" s="2">
        <f t="shared" si="0"/>
        <v>3010</v>
      </c>
      <c r="AI18" s="2" t="str">
        <f t="shared" si="0"/>
        <v>N.A.</v>
      </c>
      <c r="AJ18" s="2" t="str">
        <f t="shared" si="0"/>
        <v>N.A.</v>
      </c>
      <c r="AK18" s="2">
        <f t="shared" si="0"/>
        <v>4715.270593445528</v>
      </c>
      <c r="AL18" s="2">
        <f t="shared" si="0"/>
        <v>1142.3796759649208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1702.2527598826482</v>
      </c>
      <c r="AQ18" s="13">
        <f t="shared" si="0"/>
        <v>4909.735313977043</v>
      </c>
      <c r="AR18" s="14">
        <f t="shared" si="0"/>
        <v>1965.9741568355309</v>
      </c>
    </row>
    <row r="19" spans="1:44" ht="15" customHeight="1" thickBot="1" x14ac:dyDescent="0.3">
      <c r="A19" s="4" t="s">
        <v>16</v>
      </c>
      <c r="B19" s="2">
        <v>1083747439.0000007</v>
      </c>
      <c r="C19" s="2">
        <v>2887866134.0000005</v>
      </c>
      <c r="D19" s="2">
        <v>272644657.00000018</v>
      </c>
      <c r="E19" s="2">
        <v>7757919.9999999991</v>
      </c>
      <c r="F19" s="2">
        <v>107056494.99999997</v>
      </c>
      <c r="G19" s="2">
        <v>163995711</v>
      </c>
      <c r="H19" s="2">
        <v>461767872.99999964</v>
      </c>
      <c r="I19" s="2">
        <v>189091509.99999994</v>
      </c>
      <c r="J19" s="2">
        <v>0</v>
      </c>
      <c r="K19" s="2"/>
      <c r="L19" s="1">
        <f t="shared" ref="L19" si="6">B19+D19+F19+H19+J19</f>
        <v>1925216464.0000005</v>
      </c>
      <c r="M19" s="13">
        <f t="shared" ref="M19" si="7">C19+E19+G19+I19+K19</f>
        <v>3248711275.0000005</v>
      </c>
      <c r="N19" s="21">
        <f t="shared" ref="N19" si="8">L19+M19</f>
        <v>5173927739.000001</v>
      </c>
      <c r="P19" s="4" t="s">
        <v>16</v>
      </c>
      <c r="Q19" s="2">
        <v>208812</v>
      </c>
      <c r="R19" s="2">
        <v>418251</v>
      </c>
      <c r="S19" s="2">
        <v>44824</v>
      </c>
      <c r="T19" s="2">
        <v>1076</v>
      </c>
      <c r="U19" s="2">
        <v>13666</v>
      </c>
      <c r="V19" s="2">
        <v>24797</v>
      </c>
      <c r="W19" s="2">
        <v>120125</v>
      </c>
      <c r="X19" s="2">
        <v>28631</v>
      </c>
      <c r="Y19" s="2">
        <v>34350</v>
      </c>
      <c r="Z19" s="2">
        <v>0</v>
      </c>
      <c r="AA19" s="1">
        <f t="shared" ref="AA19" si="9">Q19+S19+U19+W19+Y19</f>
        <v>421777</v>
      </c>
      <c r="AB19" s="13">
        <f t="shared" ref="AB19" si="10">R19+T19+V19+X19+Z19</f>
        <v>472755</v>
      </c>
      <c r="AC19" s="14">
        <f t="shared" ref="AC19" si="11">AA19+AB19</f>
        <v>894532</v>
      </c>
      <c r="AE19" s="4" t="s">
        <v>16</v>
      </c>
      <c r="AF19" s="2">
        <f t="shared" si="5"/>
        <v>5190.0630184089068</v>
      </c>
      <c r="AG19" s="2">
        <f t="shared" si="0"/>
        <v>6904.6245771080057</v>
      </c>
      <c r="AH19" s="2">
        <f t="shared" si="0"/>
        <v>6082.5597224701096</v>
      </c>
      <c r="AI19" s="2">
        <f t="shared" si="0"/>
        <v>7209.9628252788098</v>
      </c>
      <c r="AJ19" s="2">
        <f t="shared" si="0"/>
        <v>7833.7842089858023</v>
      </c>
      <c r="AK19" s="2">
        <f t="shared" si="0"/>
        <v>6613.5303060854139</v>
      </c>
      <c r="AL19" s="2">
        <f t="shared" si="0"/>
        <v>3844.0613777315266</v>
      </c>
      <c r="AM19" s="2">
        <f t="shared" si="0"/>
        <v>6604.4326080122919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4564.5363877119908</v>
      </c>
      <c r="AQ19" s="13">
        <f t="shared" ref="AQ19" si="13">IFERROR(M19/AB19, "N.A.")</f>
        <v>6871.8707893094743</v>
      </c>
      <c r="AR19" s="14">
        <f t="shared" ref="AR19" si="14">IFERROR(N19/AC19, "N.A.")</f>
        <v>5783.949304217178</v>
      </c>
    </row>
    <row r="20" spans="1:44" ht="15" customHeight="1" thickBot="1" x14ac:dyDescent="0.3">
      <c r="A20" s="5" t="s">
        <v>0</v>
      </c>
      <c r="B20" s="42">
        <f>B19+C19</f>
        <v>3971613573.000001</v>
      </c>
      <c r="C20" s="43"/>
      <c r="D20" s="42">
        <f>D19+E19</f>
        <v>280402577.00000018</v>
      </c>
      <c r="E20" s="43"/>
      <c r="F20" s="42">
        <f>F19+G19</f>
        <v>271052206</v>
      </c>
      <c r="G20" s="43"/>
      <c r="H20" s="42">
        <f>H19+I19</f>
        <v>650859382.99999952</v>
      </c>
      <c r="I20" s="43"/>
      <c r="J20" s="42">
        <f>J19+K19</f>
        <v>0</v>
      </c>
      <c r="K20" s="43"/>
      <c r="L20" s="42">
        <f>L19+M19</f>
        <v>5173927739.000001</v>
      </c>
      <c r="M20" s="46"/>
      <c r="N20" s="22">
        <f>B20+D20+F20+H20+J20</f>
        <v>5173927739</v>
      </c>
      <c r="P20" s="5" t="s">
        <v>0</v>
      </c>
      <c r="Q20" s="42">
        <f>Q19+R19</f>
        <v>627063</v>
      </c>
      <c r="R20" s="43"/>
      <c r="S20" s="42">
        <f>S19+T19</f>
        <v>45900</v>
      </c>
      <c r="T20" s="43"/>
      <c r="U20" s="42">
        <f>U19+V19</f>
        <v>38463</v>
      </c>
      <c r="V20" s="43"/>
      <c r="W20" s="42">
        <f>W19+X19</f>
        <v>148756</v>
      </c>
      <c r="X20" s="43"/>
      <c r="Y20" s="42">
        <f>Y19+Z19</f>
        <v>34350</v>
      </c>
      <c r="Z20" s="43"/>
      <c r="AA20" s="42">
        <f>AA19+AB19</f>
        <v>894532</v>
      </c>
      <c r="AB20" s="43"/>
      <c r="AC20" s="23">
        <f>Q20+S20+U20+W20+Y20</f>
        <v>894532</v>
      </c>
      <c r="AE20" s="5" t="s">
        <v>0</v>
      </c>
      <c r="AF20" s="44">
        <f>IFERROR(B20/Q20,"N.A.")</f>
        <v>6333.6755206414682</v>
      </c>
      <c r="AG20" s="45"/>
      <c r="AH20" s="44">
        <f>IFERROR(D20/S20,"N.A.")</f>
        <v>6108.9886056644918</v>
      </c>
      <c r="AI20" s="45"/>
      <c r="AJ20" s="44">
        <f>IFERROR(F20/U20,"N.A.")</f>
        <v>7047.089566596469</v>
      </c>
      <c r="AK20" s="45"/>
      <c r="AL20" s="44">
        <f>IFERROR(H20/W20,"N.A.")</f>
        <v>4375.3487792089027</v>
      </c>
      <c r="AM20" s="45"/>
      <c r="AN20" s="44">
        <f>IFERROR(J20/Y20,"N.A.")</f>
        <v>0</v>
      </c>
      <c r="AO20" s="45"/>
      <c r="AP20" s="44">
        <f>IFERROR(L20/AA20,"N.A.")</f>
        <v>5783.949304217178</v>
      </c>
      <c r="AQ20" s="45"/>
      <c r="AR20" s="16">
        <f>IFERROR(N20/AC20, "N.A.")</f>
        <v>5783.9493042171771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259727590.00000006</v>
      </c>
      <c r="C27" s="2"/>
      <c r="D27" s="2">
        <v>116209304.00000004</v>
      </c>
      <c r="E27" s="2"/>
      <c r="F27" s="2">
        <v>85347469.999999985</v>
      </c>
      <c r="G27" s="2"/>
      <c r="H27" s="2">
        <v>286743941.99999994</v>
      </c>
      <c r="I27" s="2"/>
      <c r="J27" s="2">
        <v>0</v>
      </c>
      <c r="K27" s="2"/>
      <c r="L27" s="1">
        <f>B27+D27+F27+H27+J27</f>
        <v>748028306</v>
      </c>
      <c r="M27" s="13">
        <f>C27+E27+G27+I27+K27</f>
        <v>0</v>
      </c>
      <c r="N27" s="14">
        <f>L27+M27</f>
        <v>748028306</v>
      </c>
      <c r="P27" s="3" t="s">
        <v>12</v>
      </c>
      <c r="Q27" s="2">
        <v>38486</v>
      </c>
      <c r="R27" s="2">
        <v>0</v>
      </c>
      <c r="S27" s="2">
        <v>17527</v>
      </c>
      <c r="T27" s="2">
        <v>0</v>
      </c>
      <c r="U27" s="2">
        <v>10553</v>
      </c>
      <c r="V27" s="2">
        <v>0</v>
      </c>
      <c r="W27" s="2">
        <v>51355</v>
      </c>
      <c r="X27" s="2">
        <v>0</v>
      </c>
      <c r="Y27" s="2">
        <v>3672</v>
      </c>
      <c r="Z27" s="2">
        <v>0</v>
      </c>
      <c r="AA27" s="1">
        <f>Q27+S27+U27+W27+Y27</f>
        <v>121593</v>
      </c>
      <c r="AB27" s="13">
        <f>R27+T27+V27+X27+Z27</f>
        <v>0</v>
      </c>
      <c r="AC27" s="14">
        <f>AA27+AB27</f>
        <v>121593</v>
      </c>
      <c r="AE27" s="3" t="s">
        <v>12</v>
      </c>
      <c r="AF27" s="2">
        <f>IFERROR(B27/Q27, "N.A.")</f>
        <v>6748.6252143636666</v>
      </c>
      <c r="AG27" s="2" t="str">
        <f t="shared" ref="AG27:AR31" si="15">IFERROR(C27/R27, "N.A.")</f>
        <v>N.A.</v>
      </c>
      <c r="AH27" s="2">
        <f t="shared" si="15"/>
        <v>6630.3020482683887</v>
      </c>
      <c r="AI27" s="2" t="str">
        <f t="shared" si="15"/>
        <v>N.A.</v>
      </c>
      <c r="AJ27" s="2">
        <f t="shared" si="15"/>
        <v>8087.5078176821744</v>
      </c>
      <c r="AK27" s="2" t="str">
        <f t="shared" si="15"/>
        <v>N.A.</v>
      </c>
      <c r="AL27" s="2">
        <f t="shared" si="15"/>
        <v>5583.5642488560015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6151.9027082151115</v>
      </c>
      <c r="AQ27" s="13" t="str">
        <f t="shared" si="15"/>
        <v>N.A.</v>
      </c>
      <c r="AR27" s="14">
        <f t="shared" si="15"/>
        <v>6151.9027082151115</v>
      </c>
    </row>
    <row r="28" spans="1:44" ht="15" customHeight="1" thickBot="1" x14ac:dyDescent="0.3">
      <c r="A28" s="3" t="s">
        <v>13</v>
      </c>
      <c r="B28" s="2">
        <v>13068867</v>
      </c>
      <c r="C28" s="2">
        <v>8832800.0000000019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13068867</v>
      </c>
      <c r="M28" s="13">
        <f t="shared" si="16"/>
        <v>8832800.0000000019</v>
      </c>
      <c r="N28" s="14">
        <f t="shared" ref="N28:N30" si="17">L28+M28</f>
        <v>21901667</v>
      </c>
      <c r="P28" s="3" t="s">
        <v>13</v>
      </c>
      <c r="Q28" s="2">
        <v>2799</v>
      </c>
      <c r="R28" s="2">
        <v>934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2799</v>
      </c>
      <c r="AB28" s="13">
        <f t="shared" si="18"/>
        <v>934</v>
      </c>
      <c r="AC28" s="14">
        <f t="shared" ref="AC28:AC30" si="19">AA28+AB28</f>
        <v>3733</v>
      </c>
      <c r="AE28" s="3" t="s">
        <v>13</v>
      </c>
      <c r="AF28" s="2">
        <f t="shared" ref="AF28:AF31" si="20">IFERROR(B28/Q28, "N.A.")</f>
        <v>4669.1200428724542</v>
      </c>
      <c r="AG28" s="2">
        <f t="shared" si="15"/>
        <v>9456.9593147751621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4669.1200428724542</v>
      </c>
      <c r="AQ28" s="13">
        <f t="shared" si="15"/>
        <v>9456.9593147751621</v>
      </c>
      <c r="AR28" s="14">
        <f t="shared" si="15"/>
        <v>5867.0417894454858</v>
      </c>
    </row>
    <row r="29" spans="1:44" ht="15" customHeight="1" thickBot="1" x14ac:dyDescent="0.3">
      <c r="A29" s="3" t="s">
        <v>14</v>
      </c>
      <c r="B29" s="2">
        <v>447090844.00000006</v>
      </c>
      <c r="C29" s="2">
        <v>1911854565.0000007</v>
      </c>
      <c r="D29" s="2">
        <v>92888883.99999997</v>
      </c>
      <c r="E29" s="2">
        <v>2324720</v>
      </c>
      <c r="F29" s="2"/>
      <c r="G29" s="2">
        <v>97545510.000000015</v>
      </c>
      <c r="H29" s="2"/>
      <c r="I29" s="2">
        <v>143881200.00000003</v>
      </c>
      <c r="J29" s="2">
        <v>0</v>
      </c>
      <c r="K29" s="2"/>
      <c r="L29" s="1">
        <f t="shared" si="16"/>
        <v>539979728</v>
      </c>
      <c r="M29" s="13">
        <f t="shared" si="16"/>
        <v>2155605995.000001</v>
      </c>
      <c r="N29" s="14">
        <f t="shared" si="17"/>
        <v>2695585723.000001</v>
      </c>
      <c r="P29" s="3" t="s">
        <v>14</v>
      </c>
      <c r="Q29" s="2">
        <v>74369</v>
      </c>
      <c r="R29" s="2">
        <v>261858</v>
      </c>
      <c r="S29" s="2">
        <v>17349</v>
      </c>
      <c r="T29" s="2">
        <v>655</v>
      </c>
      <c r="U29" s="2">
        <v>0</v>
      </c>
      <c r="V29" s="2">
        <v>15523</v>
      </c>
      <c r="W29" s="2">
        <v>0</v>
      </c>
      <c r="X29" s="2">
        <v>18823</v>
      </c>
      <c r="Y29" s="2">
        <v>5215</v>
      </c>
      <c r="Z29" s="2">
        <v>0</v>
      </c>
      <c r="AA29" s="1">
        <f t="shared" si="18"/>
        <v>96933</v>
      </c>
      <c r="AB29" s="13">
        <f t="shared" si="18"/>
        <v>296859</v>
      </c>
      <c r="AC29" s="14">
        <f t="shared" si="19"/>
        <v>393792</v>
      </c>
      <c r="AE29" s="3" t="s">
        <v>14</v>
      </c>
      <c r="AF29" s="2">
        <f t="shared" si="20"/>
        <v>6011.7904503220434</v>
      </c>
      <c r="AG29" s="2">
        <f t="shared" si="15"/>
        <v>7301.111919437255</v>
      </c>
      <c r="AH29" s="2">
        <f t="shared" si="15"/>
        <v>5354.134762810535</v>
      </c>
      <c r="AI29" s="2">
        <f t="shared" si="15"/>
        <v>3549.1908396946565</v>
      </c>
      <c r="AJ29" s="2" t="str">
        <f t="shared" si="15"/>
        <v>N.A.</v>
      </c>
      <c r="AK29" s="2">
        <f t="shared" si="15"/>
        <v>6283.9341622109141</v>
      </c>
      <c r="AL29" s="2" t="str">
        <f t="shared" si="15"/>
        <v>N.A.</v>
      </c>
      <c r="AM29" s="2">
        <f t="shared" si="15"/>
        <v>7643.9037347925423</v>
      </c>
      <c r="AN29" s="2">
        <f t="shared" si="15"/>
        <v>0</v>
      </c>
      <c r="AO29" s="2" t="str">
        <f t="shared" si="15"/>
        <v>N.A.</v>
      </c>
      <c r="AP29" s="15">
        <f t="shared" si="15"/>
        <v>5570.6490875140562</v>
      </c>
      <c r="AQ29" s="13">
        <f t="shared" si="15"/>
        <v>7261.3799648991644</v>
      </c>
      <c r="AR29" s="14">
        <f t="shared" si="15"/>
        <v>6845.2018400576981</v>
      </c>
    </row>
    <row r="30" spans="1:44" ht="15" customHeight="1" thickBot="1" x14ac:dyDescent="0.3">
      <c r="A30" s="3" t="s">
        <v>15</v>
      </c>
      <c r="B30" s="2">
        <v>32893834.000000004</v>
      </c>
      <c r="C30" s="2">
        <v>2635870</v>
      </c>
      <c r="D30" s="2">
        <v>331100</v>
      </c>
      <c r="E30" s="2"/>
      <c r="F30" s="2"/>
      <c r="G30" s="2">
        <v>10176210.000000002</v>
      </c>
      <c r="H30" s="2">
        <v>22711101</v>
      </c>
      <c r="I30" s="2"/>
      <c r="J30" s="2">
        <v>0</v>
      </c>
      <c r="K30" s="2"/>
      <c r="L30" s="1">
        <f t="shared" si="16"/>
        <v>55936035</v>
      </c>
      <c r="M30" s="13">
        <f t="shared" si="16"/>
        <v>12812080.000000002</v>
      </c>
      <c r="N30" s="14">
        <f t="shared" si="17"/>
        <v>68748115</v>
      </c>
      <c r="P30" s="3" t="s">
        <v>15</v>
      </c>
      <c r="Q30" s="2">
        <v>9164</v>
      </c>
      <c r="R30" s="2">
        <v>487</v>
      </c>
      <c r="S30" s="2">
        <v>110</v>
      </c>
      <c r="T30" s="2">
        <v>0</v>
      </c>
      <c r="U30" s="2">
        <v>0</v>
      </c>
      <c r="V30" s="2">
        <v>2145</v>
      </c>
      <c r="W30" s="2">
        <v>19748</v>
      </c>
      <c r="X30" s="2">
        <v>0</v>
      </c>
      <c r="Y30" s="2">
        <v>2900</v>
      </c>
      <c r="Z30" s="2">
        <v>0</v>
      </c>
      <c r="AA30" s="1">
        <f t="shared" si="18"/>
        <v>31922</v>
      </c>
      <c r="AB30" s="13">
        <f t="shared" si="18"/>
        <v>2632</v>
      </c>
      <c r="AC30" s="21">
        <f t="shared" si="19"/>
        <v>34554</v>
      </c>
      <c r="AE30" s="3" t="s">
        <v>15</v>
      </c>
      <c r="AF30" s="2">
        <f t="shared" si="20"/>
        <v>3589.4624618070716</v>
      </c>
      <c r="AG30" s="2">
        <f t="shared" si="15"/>
        <v>5412.4640657084192</v>
      </c>
      <c r="AH30" s="2">
        <f t="shared" si="15"/>
        <v>3010</v>
      </c>
      <c r="AI30" s="2" t="str">
        <f t="shared" si="15"/>
        <v>N.A.</v>
      </c>
      <c r="AJ30" s="2" t="str">
        <f t="shared" si="15"/>
        <v>N.A.</v>
      </c>
      <c r="AK30" s="2">
        <f t="shared" si="15"/>
        <v>4744.1538461538466</v>
      </c>
      <c r="AL30" s="2">
        <f t="shared" si="15"/>
        <v>1150.0456248734049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1752.2722573773574</v>
      </c>
      <c r="AQ30" s="13">
        <f t="shared" si="15"/>
        <v>4867.811550151976</v>
      </c>
      <c r="AR30" s="14">
        <f t="shared" si="15"/>
        <v>1989.5848526943334</v>
      </c>
    </row>
    <row r="31" spans="1:44" ht="15" customHeight="1" thickBot="1" x14ac:dyDescent="0.3">
      <c r="A31" s="4" t="s">
        <v>16</v>
      </c>
      <c r="B31" s="2">
        <v>752781135.00000048</v>
      </c>
      <c r="C31" s="2">
        <v>1923323234.999999</v>
      </c>
      <c r="D31" s="2">
        <v>209429288.00000024</v>
      </c>
      <c r="E31" s="2">
        <v>2324720</v>
      </c>
      <c r="F31" s="2">
        <v>85347469.999999985</v>
      </c>
      <c r="G31" s="2">
        <v>107721719.99999999</v>
      </c>
      <c r="H31" s="2">
        <v>309455043.00000012</v>
      </c>
      <c r="I31" s="2">
        <v>143881200.00000003</v>
      </c>
      <c r="J31" s="2">
        <v>0</v>
      </c>
      <c r="K31" s="2"/>
      <c r="L31" s="1">
        <f t="shared" ref="L31" si="21">B31+D31+F31+H31+J31</f>
        <v>1357012936.000001</v>
      </c>
      <c r="M31" s="13">
        <f t="shared" ref="M31" si="22">C31+E31+G31+I31+K31</f>
        <v>2177250874.999999</v>
      </c>
      <c r="N31" s="21">
        <f t="shared" ref="N31" si="23">L31+M31</f>
        <v>3534263811</v>
      </c>
      <c r="P31" s="4" t="s">
        <v>16</v>
      </c>
      <c r="Q31" s="2">
        <v>124818</v>
      </c>
      <c r="R31" s="2">
        <v>263279</v>
      </c>
      <c r="S31" s="2">
        <v>34986</v>
      </c>
      <c r="T31" s="2">
        <v>655</v>
      </c>
      <c r="U31" s="2">
        <v>10553</v>
      </c>
      <c r="V31" s="2">
        <v>17668</v>
      </c>
      <c r="W31" s="2">
        <v>71103</v>
      </c>
      <c r="X31" s="2">
        <v>18823</v>
      </c>
      <c r="Y31" s="2">
        <v>11787</v>
      </c>
      <c r="Z31" s="2">
        <v>0</v>
      </c>
      <c r="AA31" s="1">
        <f t="shared" ref="AA31" si="24">Q31+S31+U31+W31+Y31</f>
        <v>253247</v>
      </c>
      <c r="AB31" s="13">
        <f t="shared" ref="AB31" si="25">R31+T31+V31+X31+Z31</f>
        <v>300425</v>
      </c>
      <c r="AC31" s="14">
        <f t="shared" ref="AC31" si="26">AA31+AB31</f>
        <v>553672</v>
      </c>
      <c r="AE31" s="4" t="s">
        <v>16</v>
      </c>
      <c r="AF31" s="2">
        <f t="shared" si="20"/>
        <v>6031.0302600586492</v>
      </c>
      <c r="AG31" s="2">
        <f t="shared" si="15"/>
        <v>7305.2664093983913</v>
      </c>
      <c r="AH31" s="2">
        <f t="shared" si="15"/>
        <v>5986.0883782084329</v>
      </c>
      <c r="AI31" s="2">
        <f t="shared" si="15"/>
        <v>3549.1908396946565</v>
      </c>
      <c r="AJ31" s="2">
        <f t="shared" si="15"/>
        <v>8087.5078176821744</v>
      </c>
      <c r="AK31" s="2">
        <f t="shared" si="15"/>
        <v>6096.9956984378532</v>
      </c>
      <c r="AL31" s="2">
        <f t="shared" si="15"/>
        <v>4352.207965908613</v>
      </c>
      <c r="AM31" s="2">
        <f t="shared" si="15"/>
        <v>7643.9037347925423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5358.4561159658397</v>
      </c>
      <c r="AQ31" s="13">
        <f t="shared" ref="AQ31" si="28">IFERROR(M31/AB31, "N.A.")</f>
        <v>7247.2359990014111</v>
      </c>
      <c r="AR31" s="14">
        <f t="shared" ref="AR31" si="29">IFERROR(N31/AC31, "N.A.")</f>
        <v>6383.3168572728982</v>
      </c>
    </row>
    <row r="32" spans="1:44" ht="15" customHeight="1" thickBot="1" x14ac:dyDescent="0.3">
      <c r="A32" s="5" t="s">
        <v>0</v>
      </c>
      <c r="B32" s="42">
        <f>B31+C31</f>
        <v>2676104369.9999995</v>
      </c>
      <c r="C32" s="43"/>
      <c r="D32" s="42">
        <f>D31+E31</f>
        <v>211754008.00000024</v>
      </c>
      <c r="E32" s="43"/>
      <c r="F32" s="42">
        <f>F31+G31</f>
        <v>193069189.99999997</v>
      </c>
      <c r="G32" s="43"/>
      <c r="H32" s="42">
        <f>H31+I31</f>
        <v>453336243.00000012</v>
      </c>
      <c r="I32" s="43"/>
      <c r="J32" s="42">
        <f>J31+K31</f>
        <v>0</v>
      </c>
      <c r="K32" s="43"/>
      <c r="L32" s="42">
        <f>L31+M31</f>
        <v>3534263811</v>
      </c>
      <c r="M32" s="46"/>
      <c r="N32" s="22">
        <f>B32+D32+F32+H32+J32</f>
        <v>3534263811</v>
      </c>
      <c r="P32" s="5" t="s">
        <v>0</v>
      </c>
      <c r="Q32" s="42">
        <f>Q31+R31</f>
        <v>388097</v>
      </c>
      <c r="R32" s="43"/>
      <c r="S32" s="42">
        <f>S31+T31</f>
        <v>35641</v>
      </c>
      <c r="T32" s="43"/>
      <c r="U32" s="42">
        <f>U31+V31</f>
        <v>28221</v>
      </c>
      <c r="V32" s="43"/>
      <c r="W32" s="42">
        <f>W31+X31</f>
        <v>89926</v>
      </c>
      <c r="X32" s="43"/>
      <c r="Y32" s="42">
        <f>Y31+Z31</f>
        <v>11787</v>
      </c>
      <c r="Z32" s="43"/>
      <c r="AA32" s="42">
        <f>AA31+AB31</f>
        <v>553672</v>
      </c>
      <c r="AB32" s="43"/>
      <c r="AC32" s="23">
        <f>Q32+S32+U32+W32+Y32</f>
        <v>553672</v>
      </c>
      <c r="AE32" s="5" t="s">
        <v>0</v>
      </c>
      <c r="AF32" s="44">
        <f>IFERROR(B32/Q32,"N.A.")</f>
        <v>6895.4523482531413</v>
      </c>
      <c r="AG32" s="45"/>
      <c r="AH32" s="44">
        <f>IFERROR(D32/S32,"N.A.")</f>
        <v>5941.3037793552439</v>
      </c>
      <c r="AI32" s="45"/>
      <c r="AJ32" s="44">
        <f>IFERROR(F32/U32,"N.A.")</f>
        <v>6841.3305694341079</v>
      </c>
      <c r="AK32" s="45"/>
      <c r="AL32" s="44">
        <f>IFERROR(H32/W32,"N.A.")</f>
        <v>5041.2143651446759</v>
      </c>
      <c r="AM32" s="45"/>
      <c r="AN32" s="44">
        <f>IFERROR(J32/Y32,"N.A.")</f>
        <v>0</v>
      </c>
      <c r="AO32" s="45"/>
      <c r="AP32" s="44">
        <f>IFERROR(L32/AA32,"N.A.")</f>
        <v>6383.3168572728982</v>
      </c>
      <c r="AQ32" s="45"/>
      <c r="AR32" s="16">
        <f>IFERROR(N32/AC32, "N.A.")</f>
        <v>6383.3168572728982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29267696.000000004</v>
      </c>
      <c r="C39" s="2"/>
      <c r="D39" s="2">
        <v>7143335.0000000009</v>
      </c>
      <c r="E39" s="2"/>
      <c r="F39" s="2">
        <v>21709025.000000004</v>
      </c>
      <c r="G39" s="2"/>
      <c r="H39" s="2">
        <v>151967282</v>
      </c>
      <c r="I39" s="2"/>
      <c r="J39" s="2">
        <v>0</v>
      </c>
      <c r="K39" s="2"/>
      <c r="L39" s="1">
        <f>B39+D39+F39+H39+J39</f>
        <v>210087338</v>
      </c>
      <c r="M39" s="13">
        <f>C39+E39+G39+I39+K39</f>
        <v>0</v>
      </c>
      <c r="N39" s="14">
        <f>L39+M39</f>
        <v>210087338</v>
      </c>
      <c r="P39" s="3" t="s">
        <v>12</v>
      </c>
      <c r="Q39" s="2">
        <v>8820</v>
      </c>
      <c r="R39" s="2">
        <v>0</v>
      </c>
      <c r="S39" s="2">
        <v>1453</v>
      </c>
      <c r="T39" s="2">
        <v>0</v>
      </c>
      <c r="U39" s="2">
        <v>3113</v>
      </c>
      <c r="V39" s="2">
        <v>0</v>
      </c>
      <c r="W39" s="2">
        <v>48587</v>
      </c>
      <c r="X39" s="2">
        <v>0</v>
      </c>
      <c r="Y39" s="2">
        <v>8936</v>
      </c>
      <c r="Z39" s="2">
        <v>0</v>
      </c>
      <c r="AA39" s="1">
        <f>Q39+S39+U39+W39+Y39</f>
        <v>70909</v>
      </c>
      <c r="AB39" s="13">
        <f>R39+T39+V39+X39+Z39</f>
        <v>0</v>
      </c>
      <c r="AC39" s="14">
        <f>AA39+AB39</f>
        <v>70909</v>
      </c>
      <c r="AE39" s="3" t="s">
        <v>12</v>
      </c>
      <c r="AF39" s="2">
        <f>IFERROR(B39/Q39, "N.A.")</f>
        <v>3318.3328798185944</v>
      </c>
      <c r="AG39" s="2" t="str">
        <f t="shared" ref="AG39:AR43" si="30">IFERROR(C39/R39, "N.A.")</f>
        <v>N.A.</v>
      </c>
      <c r="AH39" s="2">
        <f t="shared" si="30"/>
        <v>4916.2663454920857</v>
      </c>
      <c r="AI39" s="2" t="str">
        <f t="shared" si="30"/>
        <v>N.A.</v>
      </c>
      <c r="AJ39" s="2">
        <f t="shared" si="30"/>
        <v>6973.6668808223594</v>
      </c>
      <c r="AK39" s="2" t="str">
        <f t="shared" si="30"/>
        <v>N.A.</v>
      </c>
      <c r="AL39" s="2">
        <f t="shared" si="30"/>
        <v>3127.735443637187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2962.773949710192</v>
      </c>
      <c r="AQ39" s="13" t="str">
        <f t="shared" si="30"/>
        <v>N.A.</v>
      </c>
      <c r="AR39" s="14">
        <f t="shared" si="30"/>
        <v>2962.773949710192</v>
      </c>
    </row>
    <row r="40" spans="1:44" ht="15" customHeight="1" thickBot="1" x14ac:dyDescent="0.3">
      <c r="A40" s="3" t="s">
        <v>13</v>
      </c>
      <c r="B40" s="2">
        <v>105620063</v>
      </c>
      <c r="C40" s="2">
        <v>2630310</v>
      </c>
      <c r="D40" s="2">
        <v>1032300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106652363</v>
      </c>
      <c r="M40" s="13">
        <f t="shared" si="31"/>
        <v>2630310</v>
      </c>
      <c r="N40" s="14">
        <f t="shared" ref="N40:N42" si="32">L40+M40</f>
        <v>109282673</v>
      </c>
      <c r="P40" s="3" t="s">
        <v>13</v>
      </c>
      <c r="Q40" s="2">
        <v>30051</v>
      </c>
      <c r="R40" s="2">
        <v>464</v>
      </c>
      <c r="S40" s="2">
        <v>186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30237</v>
      </c>
      <c r="AB40" s="13">
        <f t="shared" si="33"/>
        <v>464</v>
      </c>
      <c r="AC40" s="14">
        <f t="shared" ref="AC40:AC42" si="34">AA40+AB40</f>
        <v>30701</v>
      </c>
      <c r="AE40" s="3" t="s">
        <v>13</v>
      </c>
      <c r="AF40" s="2">
        <f t="shared" ref="AF40:AF43" si="35">IFERROR(B40/Q40, "N.A.")</f>
        <v>3514.6937872283784</v>
      </c>
      <c r="AG40" s="2">
        <f t="shared" si="30"/>
        <v>5668.7715517241377</v>
      </c>
      <c r="AH40" s="2">
        <f t="shared" si="30"/>
        <v>5550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3527.2137778218739</v>
      </c>
      <c r="AQ40" s="13">
        <f t="shared" si="30"/>
        <v>5668.7715517241377</v>
      </c>
      <c r="AR40" s="14">
        <f t="shared" si="30"/>
        <v>3559.5802416859387</v>
      </c>
    </row>
    <row r="41" spans="1:44" ht="15" customHeight="1" thickBot="1" x14ac:dyDescent="0.3">
      <c r="A41" s="3" t="s">
        <v>14</v>
      </c>
      <c r="B41" s="2">
        <v>196078545.00000009</v>
      </c>
      <c r="C41" s="2">
        <v>960652904</v>
      </c>
      <c r="D41" s="2">
        <v>55039734</v>
      </c>
      <c r="E41" s="2">
        <v>5433200.0000000009</v>
      </c>
      <c r="F41" s="2"/>
      <c r="G41" s="2">
        <v>55803119.999999985</v>
      </c>
      <c r="H41" s="2"/>
      <c r="I41" s="2">
        <v>45210310.000000015</v>
      </c>
      <c r="J41" s="2">
        <v>0</v>
      </c>
      <c r="K41" s="2"/>
      <c r="L41" s="1">
        <f t="shared" si="31"/>
        <v>251118279.00000009</v>
      </c>
      <c r="M41" s="13">
        <f t="shared" si="31"/>
        <v>1067099534</v>
      </c>
      <c r="N41" s="14">
        <f t="shared" si="32"/>
        <v>1318217813</v>
      </c>
      <c r="P41" s="3" t="s">
        <v>14</v>
      </c>
      <c r="Q41" s="2">
        <v>45123</v>
      </c>
      <c r="R41" s="2">
        <v>154291</v>
      </c>
      <c r="S41" s="2">
        <v>8199</v>
      </c>
      <c r="T41" s="2">
        <v>421</v>
      </c>
      <c r="U41" s="2">
        <v>0</v>
      </c>
      <c r="V41" s="2">
        <v>7016</v>
      </c>
      <c r="W41" s="2">
        <v>0</v>
      </c>
      <c r="X41" s="2">
        <v>9808</v>
      </c>
      <c r="Y41" s="2">
        <v>12921</v>
      </c>
      <c r="Z41" s="2">
        <v>0</v>
      </c>
      <c r="AA41" s="1">
        <f t="shared" si="33"/>
        <v>66243</v>
      </c>
      <c r="AB41" s="13">
        <f t="shared" si="33"/>
        <v>171536</v>
      </c>
      <c r="AC41" s="14">
        <f t="shared" si="34"/>
        <v>237779</v>
      </c>
      <c r="AE41" s="3" t="s">
        <v>14</v>
      </c>
      <c r="AF41" s="2">
        <f t="shared" si="35"/>
        <v>4345.4235090751963</v>
      </c>
      <c r="AG41" s="2">
        <f t="shared" si="30"/>
        <v>6226.240701013021</v>
      </c>
      <c r="AH41" s="2">
        <f t="shared" si="30"/>
        <v>6712.981339187706</v>
      </c>
      <c r="AI41" s="2">
        <f t="shared" si="30"/>
        <v>12905.463182897864</v>
      </c>
      <c r="AJ41" s="2" t="str">
        <f t="shared" si="30"/>
        <v>N.A.</v>
      </c>
      <c r="AK41" s="2">
        <f t="shared" si="30"/>
        <v>7953.6944127708075</v>
      </c>
      <c r="AL41" s="2" t="str">
        <f t="shared" si="30"/>
        <v>N.A.</v>
      </c>
      <c r="AM41" s="2">
        <f t="shared" si="30"/>
        <v>4609.5340538336068</v>
      </c>
      <c r="AN41" s="2">
        <f t="shared" si="30"/>
        <v>0</v>
      </c>
      <c r="AO41" s="2" t="str">
        <f t="shared" si="30"/>
        <v>N.A.</v>
      </c>
      <c r="AP41" s="15">
        <f t="shared" si="30"/>
        <v>3790.865132919706</v>
      </c>
      <c r="AQ41" s="13">
        <f t="shared" si="30"/>
        <v>6220.848883033299</v>
      </c>
      <c r="AR41" s="14">
        <f t="shared" si="30"/>
        <v>5543.8781936167616</v>
      </c>
    </row>
    <row r="42" spans="1:44" ht="15" customHeight="1" thickBot="1" x14ac:dyDescent="0.3">
      <c r="A42" s="3" t="s">
        <v>15</v>
      </c>
      <c r="B42" s="2"/>
      <c r="C42" s="2">
        <v>1259685</v>
      </c>
      <c r="D42" s="2"/>
      <c r="E42" s="2"/>
      <c r="F42" s="2"/>
      <c r="G42" s="2">
        <v>470871</v>
      </c>
      <c r="H42" s="2">
        <v>345548</v>
      </c>
      <c r="I42" s="2"/>
      <c r="J42" s="2">
        <v>0</v>
      </c>
      <c r="K42" s="2"/>
      <c r="L42" s="1">
        <f t="shared" si="31"/>
        <v>345548</v>
      </c>
      <c r="M42" s="13">
        <f t="shared" si="31"/>
        <v>1730556</v>
      </c>
      <c r="N42" s="14">
        <f t="shared" si="32"/>
        <v>2076104</v>
      </c>
      <c r="P42" s="3" t="s">
        <v>15</v>
      </c>
      <c r="Q42" s="2">
        <v>0</v>
      </c>
      <c r="R42" s="2">
        <v>217</v>
      </c>
      <c r="S42" s="2">
        <v>0</v>
      </c>
      <c r="T42" s="2">
        <v>0</v>
      </c>
      <c r="U42" s="2">
        <v>0</v>
      </c>
      <c r="V42" s="2">
        <v>113</v>
      </c>
      <c r="W42" s="2">
        <v>435</v>
      </c>
      <c r="X42" s="2">
        <v>0</v>
      </c>
      <c r="Y42" s="2">
        <v>706</v>
      </c>
      <c r="Z42" s="2">
        <v>0</v>
      </c>
      <c r="AA42" s="1">
        <f t="shared" si="33"/>
        <v>1141</v>
      </c>
      <c r="AB42" s="13">
        <f t="shared" si="33"/>
        <v>330</v>
      </c>
      <c r="AC42" s="14">
        <f t="shared" si="34"/>
        <v>1471</v>
      </c>
      <c r="AE42" s="3" t="s">
        <v>15</v>
      </c>
      <c r="AF42" s="2" t="str">
        <f t="shared" si="35"/>
        <v>N.A.</v>
      </c>
      <c r="AG42" s="2">
        <f t="shared" si="30"/>
        <v>5805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4167</v>
      </c>
      <c r="AL42" s="2">
        <f t="shared" si="30"/>
        <v>794.3632183908046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302.84662576687117</v>
      </c>
      <c r="AQ42" s="13">
        <f t="shared" si="30"/>
        <v>5244.1090909090908</v>
      </c>
      <c r="AR42" s="14">
        <f t="shared" si="30"/>
        <v>1411.3555404486744</v>
      </c>
    </row>
    <row r="43" spans="1:44" ht="15" customHeight="1" thickBot="1" x14ac:dyDescent="0.3">
      <c r="A43" s="4" t="s">
        <v>16</v>
      </c>
      <c r="B43" s="2">
        <v>330966304</v>
      </c>
      <c r="C43" s="2">
        <v>964542898.99999893</v>
      </c>
      <c r="D43" s="2">
        <v>63215368.999999993</v>
      </c>
      <c r="E43" s="2">
        <v>5433200.0000000009</v>
      </c>
      <c r="F43" s="2">
        <v>21709025.000000004</v>
      </c>
      <c r="G43" s="2">
        <v>56273990.999999978</v>
      </c>
      <c r="H43" s="2">
        <v>152312830.00000003</v>
      </c>
      <c r="I43" s="2">
        <v>45210310.000000015</v>
      </c>
      <c r="J43" s="2">
        <v>0</v>
      </c>
      <c r="K43" s="2"/>
      <c r="L43" s="1">
        <f t="shared" ref="L43" si="36">B43+D43+F43+H43+J43</f>
        <v>568203528</v>
      </c>
      <c r="M43" s="13">
        <f t="shared" ref="M43" si="37">C43+E43+G43+I43+K43</f>
        <v>1071460399.9999989</v>
      </c>
      <c r="N43" s="21">
        <f t="shared" ref="N43" si="38">L43+M43</f>
        <v>1639663927.999999</v>
      </c>
      <c r="P43" s="4" t="s">
        <v>16</v>
      </c>
      <c r="Q43" s="2">
        <v>83994</v>
      </c>
      <c r="R43" s="2">
        <v>154972</v>
      </c>
      <c r="S43" s="2">
        <v>9838</v>
      </c>
      <c r="T43" s="2">
        <v>421</v>
      </c>
      <c r="U43" s="2">
        <v>3113</v>
      </c>
      <c r="V43" s="2">
        <v>7129</v>
      </c>
      <c r="W43" s="2">
        <v>49022</v>
      </c>
      <c r="X43" s="2">
        <v>9808</v>
      </c>
      <c r="Y43" s="2">
        <v>22563</v>
      </c>
      <c r="Z43" s="2">
        <v>0</v>
      </c>
      <c r="AA43" s="1">
        <f t="shared" ref="AA43" si="39">Q43+S43+U43+W43+Y43</f>
        <v>168530</v>
      </c>
      <c r="AB43" s="13">
        <f t="shared" ref="AB43" si="40">R43+T43+V43+X43+Z43</f>
        <v>172330</v>
      </c>
      <c r="AC43" s="21">
        <f t="shared" ref="AC43" si="41">AA43+AB43</f>
        <v>340860</v>
      </c>
      <c r="AE43" s="4" t="s">
        <v>16</v>
      </c>
      <c r="AF43" s="2">
        <f t="shared" si="35"/>
        <v>3940.35650165488</v>
      </c>
      <c r="AG43" s="2">
        <f t="shared" si="30"/>
        <v>6223.9817450894288</v>
      </c>
      <c r="AH43" s="2">
        <f t="shared" si="30"/>
        <v>6425.6321406789993</v>
      </c>
      <c r="AI43" s="2">
        <f t="shared" si="30"/>
        <v>12905.463182897864</v>
      </c>
      <c r="AJ43" s="2">
        <f t="shared" si="30"/>
        <v>6973.6668808223594</v>
      </c>
      <c r="AK43" s="2">
        <f t="shared" si="30"/>
        <v>7893.6724645812847</v>
      </c>
      <c r="AL43" s="2">
        <f t="shared" si="30"/>
        <v>3107.0301089306849</v>
      </c>
      <c r="AM43" s="2">
        <f t="shared" si="30"/>
        <v>4609.5340538336068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3371.5274906544828</v>
      </c>
      <c r="AQ43" s="13">
        <f t="shared" ref="AQ43" si="43">IFERROR(M43/AB43, "N.A.")</f>
        <v>6217.4920211222588</v>
      </c>
      <c r="AR43" s="14">
        <f t="shared" ref="AR43" si="44">IFERROR(N43/AC43, "N.A.")</f>
        <v>4810.3735492577571</v>
      </c>
    </row>
    <row r="44" spans="1:44" ht="15" customHeight="1" thickBot="1" x14ac:dyDescent="0.3">
      <c r="A44" s="5" t="s">
        <v>0</v>
      </c>
      <c r="B44" s="42">
        <f>B43+C43</f>
        <v>1295509202.999999</v>
      </c>
      <c r="C44" s="43"/>
      <c r="D44" s="42">
        <f>D43+E43</f>
        <v>68648569</v>
      </c>
      <c r="E44" s="43"/>
      <c r="F44" s="42">
        <f>F43+G43</f>
        <v>77983015.999999985</v>
      </c>
      <c r="G44" s="43"/>
      <c r="H44" s="42">
        <f>H43+I43</f>
        <v>197523140.00000006</v>
      </c>
      <c r="I44" s="43"/>
      <c r="J44" s="42">
        <f>J43+K43</f>
        <v>0</v>
      </c>
      <c r="K44" s="43"/>
      <c r="L44" s="42">
        <f>L43+M43</f>
        <v>1639663927.999999</v>
      </c>
      <c r="M44" s="46"/>
      <c r="N44" s="22">
        <f>B44+D44+F44+H44+J44</f>
        <v>1639663927.999999</v>
      </c>
      <c r="P44" s="5" t="s">
        <v>0</v>
      </c>
      <c r="Q44" s="42">
        <f>Q43+R43</f>
        <v>238966</v>
      </c>
      <c r="R44" s="43"/>
      <c r="S44" s="42">
        <f>S43+T43</f>
        <v>10259</v>
      </c>
      <c r="T44" s="43"/>
      <c r="U44" s="42">
        <f>U43+V43</f>
        <v>10242</v>
      </c>
      <c r="V44" s="43"/>
      <c r="W44" s="42">
        <f>W43+X43</f>
        <v>58830</v>
      </c>
      <c r="X44" s="43"/>
      <c r="Y44" s="42">
        <f>Y43+Z43</f>
        <v>22563</v>
      </c>
      <c r="Z44" s="43"/>
      <c r="AA44" s="42">
        <f>AA43+AB43</f>
        <v>340860</v>
      </c>
      <c r="AB44" s="46"/>
      <c r="AC44" s="22">
        <f>Q44+S44+U44+W44+Y44</f>
        <v>340860</v>
      </c>
      <c r="AE44" s="5" t="s">
        <v>0</v>
      </c>
      <c r="AF44" s="44">
        <f>IFERROR(B44/Q44,"N.A.")</f>
        <v>5421.3118309717656</v>
      </c>
      <c r="AG44" s="45"/>
      <c r="AH44" s="44">
        <f>IFERROR(D44/S44,"N.A.")</f>
        <v>6691.5458621698017</v>
      </c>
      <c r="AI44" s="45"/>
      <c r="AJ44" s="44">
        <f>IFERROR(F44/U44,"N.A.")</f>
        <v>7614.0417887131407</v>
      </c>
      <c r="AK44" s="45"/>
      <c r="AL44" s="44">
        <f>IFERROR(H44/W44,"N.A.")</f>
        <v>3357.524052354242</v>
      </c>
      <c r="AM44" s="45"/>
      <c r="AN44" s="44">
        <f>IFERROR(J44/Y44,"N.A.")</f>
        <v>0</v>
      </c>
      <c r="AO44" s="45"/>
      <c r="AP44" s="44">
        <f>IFERROR(L44/AA44,"N.A.")</f>
        <v>4810.3735492577571</v>
      </c>
      <c r="AQ44" s="45"/>
      <c r="AR44" s="16">
        <f>IFERROR(N44/AC44, "N.A.")</f>
        <v>4810.3735492577571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15635230</v>
      </c>
      <c r="C15" s="2"/>
      <c r="D15" s="2">
        <v>3395705</v>
      </c>
      <c r="E15" s="2"/>
      <c r="F15" s="2">
        <v>3391500</v>
      </c>
      <c r="G15" s="2"/>
      <c r="H15" s="2">
        <v>13820026</v>
      </c>
      <c r="I15" s="2"/>
      <c r="J15" s="2">
        <v>0</v>
      </c>
      <c r="K15" s="2"/>
      <c r="L15" s="1">
        <f>B15+D15+F15+H15+J15</f>
        <v>36242461</v>
      </c>
      <c r="M15" s="13">
        <f>C15+E15+G15+I15+K15</f>
        <v>0</v>
      </c>
      <c r="N15" s="14">
        <f>L15+M15</f>
        <v>36242461</v>
      </c>
      <c r="P15" s="3" t="s">
        <v>12</v>
      </c>
      <c r="Q15" s="2">
        <v>2935</v>
      </c>
      <c r="R15" s="2">
        <v>0</v>
      </c>
      <c r="S15" s="2">
        <v>907</v>
      </c>
      <c r="T15" s="2">
        <v>0</v>
      </c>
      <c r="U15" s="2">
        <v>377</v>
      </c>
      <c r="V15" s="2">
        <v>0</v>
      </c>
      <c r="W15" s="2">
        <v>3725</v>
      </c>
      <c r="X15" s="2">
        <v>0</v>
      </c>
      <c r="Y15" s="2">
        <v>963</v>
      </c>
      <c r="Z15" s="2">
        <v>0</v>
      </c>
      <c r="AA15" s="1">
        <f>Q15+S15+U15+W15+Y15</f>
        <v>8907</v>
      </c>
      <c r="AB15" s="13">
        <f>R15+T15+V15+X15+Z15</f>
        <v>0</v>
      </c>
      <c r="AC15" s="14">
        <f>AA15+AB15</f>
        <v>8907</v>
      </c>
      <c r="AE15" s="3" t="s">
        <v>12</v>
      </c>
      <c r="AF15" s="2">
        <f>IFERROR(B15/Q15, "N.A.")</f>
        <v>5327.1652470187391</v>
      </c>
      <c r="AG15" s="2" t="str">
        <f t="shared" ref="AG15:AR19" si="0">IFERROR(C15/R15, "N.A.")</f>
        <v>N.A.</v>
      </c>
      <c r="AH15" s="2">
        <f t="shared" si="0"/>
        <v>3743.8864388092611</v>
      </c>
      <c r="AI15" s="2" t="str">
        <f t="shared" si="0"/>
        <v>N.A.</v>
      </c>
      <c r="AJ15" s="2">
        <f t="shared" si="0"/>
        <v>8996.0212201591512</v>
      </c>
      <c r="AK15" s="2" t="str">
        <f t="shared" si="0"/>
        <v>N.A.</v>
      </c>
      <c r="AL15" s="2">
        <f t="shared" si="0"/>
        <v>3710.0740939597317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4068.9863029078251</v>
      </c>
      <c r="AQ15" s="13" t="str">
        <f t="shared" si="0"/>
        <v>N.A.</v>
      </c>
      <c r="AR15" s="14">
        <f t="shared" si="0"/>
        <v>4068.9863029078251</v>
      </c>
    </row>
    <row r="16" spans="1:44" ht="15" customHeight="1" thickBot="1" x14ac:dyDescent="0.3">
      <c r="A16" s="3" t="s">
        <v>13</v>
      </c>
      <c r="B16" s="2">
        <v>2827465.0000000005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2827465.0000000005</v>
      </c>
      <c r="M16" s="13">
        <f t="shared" si="1"/>
        <v>0</v>
      </c>
      <c r="N16" s="14">
        <f t="shared" ref="N16:N18" si="2">L16+M16</f>
        <v>2827465.0000000005</v>
      </c>
      <c r="P16" s="3" t="s">
        <v>13</v>
      </c>
      <c r="Q16" s="2">
        <v>1230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1230</v>
      </c>
      <c r="AB16" s="13">
        <f t="shared" si="3"/>
        <v>0</v>
      </c>
      <c r="AC16" s="14">
        <f t="shared" ref="AC16:AC18" si="4">AA16+AB16</f>
        <v>1230</v>
      </c>
      <c r="AE16" s="3" t="s">
        <v>13</v>
      </c>
      <c r="AF16" s="2">
        <f t="shared" ref="AF16:AF19" si="5">IFERROR(B16/Q16, "N.A.")</f>
        <v>2298.7520325203254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2298.7520325203254</v>
      </c>
      <c r="AQ16" s="13" t="str">
        <f t="shared" si="0"/>
        <v>N.A.</v>
      </c>
      <c r="AR16" s="14">
        <f t="shared" si="0"/>
        <v>2298.7520325203254</v>
      </c>
    </row>
    <row r="17" spans="1:44" ht="15" customHeight="1" thickBot="1" x14ac:dyDescent="0.3">
      <c r="A17" s="3" t="s">
        <v>14</v>
      </c>
      <c r="B17" s="2">
        <v>23231345.000000004</v>
      </c>
      <c r="C17" s="2">
        <v>41449770.000000007</v>
      </c>
      <c r="D17" s="2">
        <v>1962090</v>
      </c>
      <c r="E17" s="2"/>
      <c r="F17" s="2"/>
      <c r="G17" s="2">
        <v>3364749.9999999995</v>
      </c>
      <c r="H17" s="2"/>
      <c r="I17" s="2">
        <v>6452500</v>
      </c>
      <c r="J17" s="2">
        <v>0</v>
      </c>
      <c r="K17" s="2"/>
      <c r="L17" s="1">
        <f t="shared" si="1"/>
        <v>25193435.000000004</v>
      </c>
      <c r="M17" s="13">
        <f t="shared" si="1"/>
        <v>51267020.000000007</v>
      </c>
      <c r="N17" s="14">
        <f t="shared" si="2"/>
        <v>76460455.000000015</v>
      </c>
      <c r="P17" s="3" t="s">
        <v>14</v>
      </c>
      <c r="Q17" s="2">
        <v>4693</v>
      </c>
      <c r="R17" s="2">
        <v>5527</v>
      </c>
      <c r="S17" s="2">
        <v>1150</v>
      </c>
      <c r="T17" s="2">
        <v>0</v>
      </c>
      <c r="U17" s="2">
        <v>0</v>
      </c>
      <c r="V17" s="2">
        <v>1150</v>
      </c>
      <c r="W17" s="2">
        <v>0</v>
      </c>
      <c r="X17" s="2">
        <v>1148</v>
      </c>
      <c r="Y17" s="2">
        <v>888</v>
      </c>
      <c r="Z17" s="2">
        <v>0</v>
      </c>
      <c r="AA17" s="1">
        <f t="shared" si="3"/>
        <v>6731</v>
      </c>
      <c r="AB17" s="13">
        <f t="shared" si="3"/>
        <v>7825</v>
      </c>
      <c r="AC17" s="14">
        <f t="shared" si="4"/>
        <v>14556</v>
      </c>
      <c r="AE17" s="3" t="s">
        <v>14</v>
      </c>
      <c r="AF17" s="2">
        <f t="shared" si="5"/>
        <v>4950.212017898999</v>
      </c>
      <c r="AG17" s="2">
        <f t="shared" si="0"/>
        <v>7499.5060611543349</v>
      </c>
      <c r="AH17" s="2">
        <f t="shared" si="0"/>
        <v>1706.1652173913044</v>
      </c>
      <c r="AI17" s="2" t="str">
        <f t="shared" si="0"/>
        <v>N.A.</v>
      </c>
      <c r="AJ17" s="2" t="str">
        <f t="shared" si="0"/>
        <v>N.A.</v>
      </c>
      <c r="AK17" s="2">
        <f t="shared" si="0"/>
        <v>2925.869565217391</v>
      </c>
      <c r="AL17" s="2" t="str">
        <f t="shared" si="0"/>
        <v>N.A.</v>
      </c>
      <c r="AM17" s="2">
        <f t="shared" si="0"/>
        <v>5620.6445993031357</v>
      </c>
      <c r="AN17" s="2">
        <f t="shared" si="0"/>
        <v>0</v>
      </c>
      <c r="AO17" s="2" t="str">
        <f t="shared" si="0"/>
        <v>N.A.</v>
      </c>
      <c r="AP17" s="15">
        <f t="shared" si="0"/>
        <v>3742.8963006982622</v>
      </c>
      <c r="AQ17" s="13">
        <f t="shared" si="0"/>
        <v>6551.695846645368</v>
      </c>
      <c r="AR17" s="14">
        <f t="shared" si="0"/>
        <v>5252.8479664743072</v>
      </c>
    </row>
    <row r="18" spans="1:44" ht="15" customHeight="1" thickBot="1" x14ac:dyDescent="0.3">
      <c r="A18" s="3" t="s">
        <v>15</v>
      </c>
      <c r="B18" s="2">
        <v>3170590</v>
      </c>
      <c r="C18" s="2">
        <v>1508870</v>
      </c>
      <c r="D18" s="2"/>
      <c r="E18" s="2"/>
      <c r="F18" s="2"/>
      <c r="G18" s="2">
        <v>115000</v>
      </c>
      <c r="H18" s="2">
        <v>4747710</v>
      </c>
      <c r="I18" s="2"/>
      <c r="J18" s="2"/>
      <c r="K18" s="2"/>
      <c r="L18" s="1">
        <f t="shared" si="1"/>
        <v>7918300</v>
      </c>
      <c r="M18" s="13">
        <f t="shared" si="1"/>
        <v>1623870</v>
      </c>
      <c r="N18" s="14">
        <f t="shared" si="2"/>
        <v>9542170</v>
      </c>
      <c r="P18" s="3" t="s">
        <v>15</v>
      </c>
      <c r="Q18" s="2">
        <v>1032</v>
      </c>
      <c r="R18" s="2">
        <v>326</v>
      </c>
      <c r="S18" s="2">
        <v>0</v>
      </c>
      <c r="T18" s="2">
        <v>0</v>
      </c>
      <c r="U18" s="2">
        <v>0</v>
      </c>
      <c r="V18" s="2">
        <v>353</v>
      </c>
      <c r="W18" s="2">
        <v>2818</v>
      </c>
      <c r="X18" s="2">
        <v>0</v>
      </c>
      <c r="Y18" s="2">
        <v>0</v>
      </c>
      <c r="Z18" s="2">
        <v>0</v>
      </c>
      <c r="AA18" s="1">
        <f t="shared" si="3"/>
        <v>3850</v>
      </c>
      <c r="AB18" s="13">
        <f t="shared" si="3"/>
        <v>679</v>
      </c>
      <c r="AC18" s="21">
        <f t="shared" si="4"/>
        <v>4529</v>
      </c>
      <c r="AE18" s="3" t="s">
        <v>15</v>
      </c>
      <c r="AF18" s="2">
        <f t="shared" si="5"/>
        <v>3072.2771317829456</v>
      </c>
      <c r="AG18" s="2">
        <f t="shared" si="0"/>
        <v>4628.435582822086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325.77903682719545</v>
      </c>
      <c r="AL18" s="2">
        <f t="shared" si="0"/>
        <v>1684.7799858055359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2056.7012987012986</v>
      </c>
      <c r="AQ18" s="13">
        <f t="shared" si="0"/>
        <v>2391.5611192930783</v>
      </c>
      <c r="AR18" s="14">
        <f t="shared" si="0"/>
        <v>2106.9043939059393</v>
      </c>
    </row>
    <row r="19" spans="1:44" ht="15" customHeight="1" thickBot="1" x14ac:dyDescent="0.3">
      <c r="A19" s="4" t="s">
        <v>16</v>
      </c>
      <c r="B19" s="2">
        <v>44864630</v>
      </c>
      <c r="C19" s="2">
        <v>42958640</v>
      </c>
      <c r="D19" s="2">
        <v>5357795</v>
      </c>
      <c r="E19" s="2"/>
      <c r="F19" s="2">
        <v>3391500</v>
      </c>
      <c r="G19" s="2">
        <v>3479749.9999999995</v>
      </c>
      <c r="H19" s="2">
        <v>18567736</v>
      </c>
      <c r="I19" s="2">
        <v>6452500</v>
      </c>
      <c r="J19" s="2">
        <v>0</v>
      </c>
      <c r="K19" s="2"/>
      <c r="L19" s="1">
        <f t="shared" ref="L19" si="6">B19+D19+F19+H19+J19</f>
        <v>72181661</v>
      </c>
      <c r="M19" s="13">
        <f t="shared" ref="M19" si="7">C19+E19+G19+I19+K19</f>
        <v>52890890</v>
      </c>
      <c r="N19" s="21">
        <f t="shared" ref="N19" si="8">L19+M19</f>
        <v>125072551</v>
      </c>
      <c r="P19" s="4" t="s">
        <v>16</v>
      </c>
      <c r="Q19" s="2">
        <v>9890</v>
      </c>
      <c r="R19" s="2">
        <v>5853</v>
      </c>
      <c r="S19" s="2">
        <v>2057</v>
      </c>
      <c r="T19" s="2">
        <v>0</v>
      </c>
      <c r="U19" s="2">
        <v>377</v>
      </c>
      <c r="V19" s="2">
        <v>1503</v>
      </c>
      <c r="W19" s="2">
        <v>6543</v>
      </c>
      <c r="X19" s="2">
        <v>1148</v>
      </c>
      <c r="Y19" s="2">
        <v>1851</v>
      </c>
      <c r="Z19" s="2">
        <v>0</v>
      </c>
      <c r="AA19" s="1">
        <f t="shared" ref="AA19" si="9">Q19+S19+U19+W19+Y19</f>
        <v>20718</v>
      </c>
      <c r="AB19" s="13">
        <f t="shared" ref="AB19" si="10">R19+T19+V19+X19+Z19</f>
        <v>8504</v>
      </c>
      <c r="AC19" s="14">
        <f t="shared" ref="AC19" si="11">AA19+AB19</f>
        <v>29222</v>
      </c>
      <c r="AE19" s="4" t="s">
        <v>16</v>
      </c>
      <c r="AF19" s="2">
        <f t="shared" si="5"/>
        <v>4536.3629929221433</v>
      </c>
      <c r="AG19" s="2">
        <f t="shared" si="0"/>
        <v>7339.5933709208948</v>
      </c>
      <c r="AH19" s="2">
        <f t="shared" si="0"/>
        <v>2604.6645600388915</v>
      </c>
      <c r="AI19" s="2" t="str">
        <f t="shared" si="0"/>
        <v>N.A.</v>
      </c>
      <c r="AJ19" s="2">
        <f t="shared" si="0"/>
        <v>8996.0212201591512</v>
      </c>
      <c r="AK19" s="2">
        <f t="shared" si="0"/>
        <v>2315.2029274783763</v>
      </c>
      <c r="AL19" s="2">
        <f t="shared" si="0"/>
        <v>2837.8016200519637</v>
      </c>
      <c r="AM19" s="2">
        <f t="shared" si="0"/>
        <v>5620.6445993031357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3484.0071918138815</v>
      </c>
      <c r="AQ19" s="13">
        <f t="shared" ref="AQ19" si="13">IFERROR(M19/AB19, "N.A.")</f>
        <v>6219.5308090310446</v>
      </c>
      <c r="AR19" s="14">
        <f t="shared" ref="AR19" si="14">IFERROR(N19/AC19, "N.A.")</f>
        <v>4280.081821914996</v>
      </c>
    </row>
    <row r="20" spans="1:44" ht="15" customHeight="1" thickBot="1" x14ac:dyDescent="0.3">
      <c r="A20" s="5" t="s">
        <v>0</v>
      </c>
      <c r="B20" s="42">
        <f>B19+C19</f>
        <v>87823270</v>
      </c>
      <c r="C20" s="43"/>
      <c r="D20" s="42">
        <f>D19+E19</f>
        <v>5357795</v>
      </c>
      <c r="E20" s="43"/>
      <c r="F20" s="42">
        <f>F19+G19</f>
        <v>6871250</v>
      </c>
      <c r="G20" s="43"/>
      <c r="H20" s="42">
        <f>H19+I19</f>
        <v>25020236</v>
      </c>
      <c r="I20" s="43"/>
      <c r="J20" s="42">
        <f>J19+K19</f>
        <v>0</v>
      </c>
      <c r="K20" s="43"/>
      <c r="L20" s="42">
        <f>L19+M19</f>
        <v>125072551</v>
      </c>
      <c r="M20" s="46"/>
      <c r="N20" s="22">
        <f>B20+D20+F20+H20+J20</f>
        <v>125072551</v>
      </c>
      <c r="P20" s="5" t="s">
        <v>0</v>
      </c>
      <c r="Q20" s="42">
        <f>Q19+R19</f>
        <v>15743</v>
      </c>
      <c r="R20" s="43"/>
      <c r="S20" s="42">
        <f>S19+T19</f>
        <v>2057</v>
      </c>
      <c r="T20" s="43"/>
      <c r="U20" s="42">
        <f>U19+V19</f>
        <v>1880</v>
      </c>
      <c r="V20" s="43"/>
      <c r="W20" s="42">
        <f>W19+X19</f>
        <v>7691</v>
      </c>
      <c r="X20" s="43"/>
      <c r="Y20" s="42">
        <f>Y19+Z19</f>
        <v>1851</v>
      </c>
      <c r="Z20" s="43"/>
      <c r="AA20" s="42">
        <f>AA19+AB19</f>
        <v>29222</v>
      </c>
      <c r="AB20" s="43"/>
      <c r="AC20" s="23">
        <f>Q20+S20+U20+W20+Y20</f>
        <v>29222</v>
      </c>
      <c r="AE20" s="5" t="s">
        <v>0</v>
      </c>
      <c r="AF20" s="44">
        <f>IFERROR(B20/Q20,"N.A.")</f>
        <v>5578.5599949183761</v>
      </c>
      <c r="AG20" s="45"/>
      <c r="AH20" s="44">
        <f>IFERROR(D20/S20,"N.A.")</f>
        <v>2604.6645600388915</v>
      </c>
      <c r="AI20" s="45"/>
      <c r="AJ20" s="44">
        <f>IFERROR(F20/U20,"N.A.")</f>
        <v>3654.9202127659573</v>
      </c>
      <c r="AK20" s="45"/>
      <c r="AL20" s="44">
        <f>IFERROR(H20/W20,"N.A.")</f>
        <v>3253.1837212326095</v>
      </c>
      <c r="AM20" s="45"/>
      <c r="AN20" s="44">
        <f>IFERROR(J20/Y20,"N.A.")</f>
        <v>0</v>
      </c>
      <c r="AO20" s="45"/>
      <c r="AP20" s="44">
        <f>IFERROR(L20/AA20,"N.A.")</f>
        <v>4280.081821914996</v>
      </c>
      <c r="AQ20" s="45"/>
      <c r="AR20" s="16">
        <f>IFERROR(N20/AC20, "N.A.")</f>
        <v>4280.081821914996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15635230</v>
      </c>
      <c r="C27" s="2"/>
      <c r="D27" s="2">
        <v>3395705</v>
      </c>
      <c r="E27" s="2"/>
      <c r="F27" s="2">
        <v>3391500</v>
      </c>
      <c r="G27" s="2"/>
      <c r="H27" s="2">
        <v>8755445</v>
      </c>
      <c r="I27" s="2"/>
      <c r="J27" s="2">
        <v>0</v>
      </c>
      <c r="K27" s="2"/>
      <c r="L27" s="1">
        <f>B27+D27+F27+H27+J27</f>
        <v>31177880</v>
      </c>
      <c r="M27" s="13">
        <f>C27+E27+G27+I27+K27</f>
        <v>0</v>
      </c>
      <c r="N27" s="14">
        <f>L27+M27</f>
        <v>31177880</v>
      </c>
      <c r="P27" s="3" t="s">
        <v>12</v>
      </c>
      <c r="Q27" s="2">
        <v>2935</v>
      </c>
      <c r="R27" s="2">
        <v>0</v>
      </c>
      <c r="S27" s="2">
        <v>907</v>
      </c>
      <c r="T27" s="2">
        <v>0</v>
      </c>
      <c r="U27" s="2">
        <v>377</v>
      </c>
      <c r="V27" s="2">
        <v>0</v>
      </c>
      <c r="W27" s="2">
        <v>2220</v>
      </c>
      <c r="X27" s="2">
        <v>0</v>
      </c>
      <c r="Y27" s="2">
        <v>468</v>
      </c>
      <c r="Z27" s="2">
        <v>0</v>
      </c>
      <c r="AA27" s="1">
        <f>Q27+S27+U27+W27+Y27</f>
        <v>6907</v>
      </c>
      <c r="AB27" s="13">
        <f>R27+T27+V27+X27+Z27</f>
        <v>0</v>
      </c>
      <c r="AC27" s="14">
        <f>AA27+AB27</f>
        <v>6907</v>
      </c>
      <c r="AE27" s="3" t="s">
        <v>12</v>
      </c>
      <c r="AF27" s="2">
        <f>IFERROR(B27/Q27, "N.A.")</f>
        <v>5327.1652470187391</v>
      </c>
      <c r="AG27" s="2" t="str">
        <f t="shared" ref="AG27:AR31" si="15">IFERROR(C27/R27, "N.A.")</f>
        <v>N.A.</v>
      </c>
      <c r="AH27" s="2">
        <f t="shared" si="15"/>
        <v>3743.8864388092611</v>
      </c>
      <c r="AI27" s="2" t="str">
        <f t="shared" si="15"/>
        <v>N.A.</v>
      </c>
      <c r="AJ27" s="2">
        <f t="shared" si="15"/>
        <v>8996.0212201591512</v>
      </c>
      <c r="AK27" s="2" t="str">
        <f t="shared" si="15"/>
        <v>N.A.</v>
      </c>
      <c r="AL27" s="2">
        <f t="shared" si="15"/>
        <v>3943.8941441441443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4513.9539597509774</v>
      </c>
      <c r="AQ27" s="13" t="str">
        <f t="shared" si="15"/>
        <v>N.A.</v>
      </c>
      <c r="AR27" s="14">
        <f t="shared" si="15"/>
        <v>4513.9539597509774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16572560.000000002</v>
      </c>
      <c r="C29" s="2">
        <v>25808509.999999996</v>
      </c>
      <c r="D29" s="2">
        <v>1360950</v>
      </c>
      <c r="E29" s="2"/>
      <c r="F29" s="2"/>
      <c r="G29" s="2">
        <v>1360950</v>
      </c>
      <c r="H29" s="2"/>
      <c r="I29" s="2">
        <v>2841000</v>
      </c>
      <c r="J29" s="2">
        <v>0</v>
      </c>
      <c r="K29" s="2"/>
      <c r="L29" s="1">
        <f t="shared" si="16"/>
        <v>17933510</v>
      </c>
      <c r="M29" s="13">
        <f t="shared" si="16"/>
        <v>30010459.999999996</v>
      </c>
      <c r="N29" s="14">
        <f t="shared" si="17"/>
        <v>47943970</v>
      </c>
      <c r="P29" s="3" t="s">
        <v>14</v>
      </c>
      <c r="Q29" s="2">
        <v>2866</v>
      </c>
      <c r="R29" s="2">
        <v>3213</v>
      </c>
      <c r="S29" s="2">
        <v>917</v>
      </c>
      <c r="T29" s="2">
        <v>0</v>
      </c>
      <c r="U29" s="2">
        <v>0</v>
      </c>
      <c r="V29" s="2">
        <v>655</v>
      </c>
      <c r="W29" s="2">
        <v>0</v>
      </c>
      <c r="X29" s="2">
        <v>471</v>
      </c>
      <c r="Y29" s="2">
        <v>233</v>
      </c>
      <c r="Z29" s="2">
        <v>0</v>
      </c>
      <c r="AA29" s="1">
        <f t="shared" si="18"/>
        <v>4016</v>
      </c>
      <c r="AB29" s="13">
        <f t="shared" si="18"/>
        <v>4339</v>
      </c>
      <c r="AC29" s="14">
        <f t="shared" si="19"/>
        <v>8355</v>
      </c>
      <c r="AE29" s="3" t="s">
        <v>14</v>
      </c>
      <c r="AF29" s="2">
        <f t="shared" si="20"/>
        <v>5782.4703419399866</v>
      </c>
      <c r="AG29" s="2">
        <f t="shared" si="15"/>
        <v>8032.5272331154674</v>
      </c>
      <c r="AH29" s="2">
        <f t="shared" si="15"/>
        <v>1484.1330425299891</v>
      </c>
      <c r="AI29" s="2" t="str">
        <f t="shared" si="15"/>
        <v>N.A.</v>
      </c>
      <c r="AJ29" s="2" t="str">
        <f t="shared" si="15"/>
        <v>N.A.</v>
      </c>
      <c r="AK29" s="2">
        <f t="shared" si="15"/>
        <v>2077.7862595419847</v>
      </c>
      <c r="AL29" s="2" t="str">
        <f t="shared" si="15"/>
        <v>N.A.</v>
      </c>
      <c r="AM29" s="2">
        <f t="shared" si="15"/>
        <v>6031.8471337579622</v>
      </c>
      <c r="AN29" s="2">
        <f t="shared" si="15"/>
        <v>0</v>
      </c>
      <c r="AO29" s="2" t="str">
        <f t="shared" si="15"/>
        <v>N.A.</v>
      </c>
      <c r="AP29" s="15">
        <f t="shared" si="15"/>
        <v>4465.5154382470118</v>
      </c>
      <c r="AQ29" s="13">
        <f t="shared" si="15"/>
        <v>6916.4461857570859</v>
      </c>
      <c r="AR29" s="14">
        <f t="shared" si="15"/>
        <v>5738.3566726511071</v>
      </c>
    </row>
    <row r="30" spans="1:44" ht="15" customHeight="1" thickBot="1" x14ac:dyDescent="0.3">
      <c r="A30" s="3" t="s">
        <v>15</v>
      </c>
      <c r="B30" s="2">
        <v>3170590</v>
      </c>
      <c r="C30" s="2">
        <v>1508870</v>
      </c>
      <c r="D30" s="2"/>
      <c r="E30" s="2"/>
      <c r="F30" s="2"/>
      <c r="G30" s="2">
        <v>115000</v>
      </c>
      <c r="H30" s="2">
        <v>4747710</v>
      </c>
      <c r="I30" s="2"/>
      <c r="J30" s="2"/>
      <c r="K30" s="2"/>
      <c r="L30" s="1">
        <f t="shared" si="16"/>
        <v>7918300</v>
      </c>
      <c r="M30" s="13">
        <f t="shared" si="16"/>
        <v>1623870</v>
      </c>
      <c r="N30" s="14">
        <f t="shared" si="17"/>
        <v>9542170</v>
      </c>
      <c r="P30" s="3" t="s">
        <v>15</v>
      </c>
      <c r="Q30" s="2">
        <v>1032</v>
      </c>
      <c r="R30" s="2">
        <v>326</v>
      </c>
      <c r="S30" s="2">
        <v>0</v>
      </c>
      <c r="T30" s="2">
        <v>0</v>
      </c>
      <c r="U30" s="2">
        <v>0</v>
      </c>
      <c r="V30" s="2">
        <v>353</v>
      </c>
      <c r="W30" s="2">
        <v>2818</v>
      </c>
      <c r="X30" s="2">
        <v>0</v>
      </c>
      <c r="Y30" s="2">
        <v>0</v>
      </c>
      <c r="Z30" s="2">
        <v>0</v>
      </c>
      <c r="AA30" s="1">
        <f t="shared" si="18"/>
        <v>3850</v>
      </c>
      <c r="AB30" s="13">
        <f t="shared" si="18"/>
        <v>679</v>
      </c>
      <c r="AC30" s="21">
        <f t="shared" si="19"/>
        <v>4529</v>
      </c>
      <c r="AE30" s="3" t="s">
        <v>15</v>
      </c>
      <c r="AF30" s="2">
        <f t="shared" si="20"/>
        <v>3072.2771317829456</v>
      </c>
      <c r="AG30" s="2">
        <f t="shared" si="15"/>
        <v>4628.435582822086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325.77903682719545</v>
      </c>
      <c r="AL30" s="2">
        <f t="shared" si="15"/>
        <v>1684.7799858055359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2056.7012987012986</v>
      </c>
      <c r="AQ30" s="13">
        <f t="shared" si="15"/>
        <v>2391.5611192930783</v>
      </c>
      <c r="AR30" s="14">
        <f t="shared" si="15"/>
        <v>2106.9043939059393</v>
      </c>
    </row>
    <row r="31" spans="1:44" ht="15" customHeight="1" thickBot="1" x14ac:dyDescent="0.3">
      <c r="A31" s="4" t="s">
        <v>16</v>
      </c>
      <c r="B31" s="2">
        <v>35378379.999999993</v>
      </c>
      <c r="C31" s="2">
        <v>27317379.999999996</v>
      </c>
      <c r="D31" s="2">
        <v>4756655</v>
      </c>
      <c r="E31" s="2"/>
      <c r="F31" s="2">
        <v>3391500</v>
      </c>
      <c r="G31" s="2">
        <v>1475950</v>
      </c>
      <c r="H31" s="2">
        <v>13503154.999999998</v>
      </c>
      <c r="I31" s="2">
        <v>2841000</v>
      </c>
      <c r="J31" s="2">
        <v>0</v>
      </c>
      <c r="K31" s="2"/>
      <c r="L31" s="1">
        <f t="shared" ref="L31" si="21">B31+D31+F31+H31+J31</f>
        <v>57029689.999999993</v>
      </c>
      <c r="M31" s="13">
        <f t="shared" ref="M31" si="22">C31+E31+G31+I31+K31</f>
        <v>31634329.999999996</v>
      </c>
      <c r="N31" s="21">
        <f t="shared" ref="N31" si="23">L31+M31</f>
        <v>88664019.999999985</v>
      </c>
      <c r="P31" s="4" t="s">
        <v>16</v>
      </c>
      <c r="Q31" s="2">
        <v>6833</v>
      </c>
      <c r="R31" s="2">
        <v>3539</v>
      </c>
      <c r="S31" s="2">
        <v>1824</v>
      </c>
      <c r="T31" s="2">
        <v>0</v>
      </c>
      <c r="U31" s="2">
        <v>377</v>
      </c>
      <c r="V31" s="2">
        <v>1008</v>
      </c>
      <c r="W31" s="2">
        <v>5038</v>
      </c>
      <c r="X31" s="2">
        <v>471</v>
      </c>
      <c r="Y31" s="2">
        <v>701</v>
      </c>
      <c r="Z31" s="2">
        <v>0</v>
      </c>
      <c r="AA31" s="1">
        <f t="shared" ref="AA31" si="24">Q31+S31+U31+W31+Y31</f>
        <v>14773</v>
      </c>
      <c r="AB31" s="13">
        <f t="shared" ref="AB31" si="25">R31+T31+V31+X31+Z31</f>
        <v>5018</v>
      </c>
      <c r="AC31" s="14">
        <f t="shared" ref="AC31" si="26">AA31+AB31</f>
        <v>19791</v>
      </c>
      <c r="AE31" s="4" t="s">
        <v>16</v>
      </c>
      <c r="AF31" s="2">
        <f t="shared" si="20"/>
        <v>5177.5764671447378</v>
      </c>
      <c r="AG31" s="2">
        <f t="shared" si="15"/>
        <v>7718.9545069228589</v>
      </c>
      <c r="AH31" s="2">
        <f t="shared" si="15"/>
        <v>2607.8152412280701</v>
      </c>
      <c r="AI31" s="2" t="str">
        <f t="shared" si="15"/>
        <v>N.A.</v>
      </c>
      <c r="AJ31" s="2">
        <f t="shared" si="15"/>
        <v>8996.0212201591512</v>
      </c>
      <c r="AK31" s="2">
        <f t="shared" si="15"/>
        <v>1464.2361111111111</v>
      </c>
      <c r="AL31" s="2">
        <f t="shared" si="15"/>
        <v>2680.2610162762999</v>
      </c>
      <c r="AM31" s="2">
        <f t="shared" si="15"/>
        <v>6031.8471337579622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3860.4000541528458</v>
      </c>
      <c r="AQ31" s="13">
        <f t="shared" ref="AQ31" si="28">IFERROR(M31/AB31, "N.A.")</f>
        <v>6304.1709844559582</v>
      </c>
      <c r="AR31" s="14">
        <f t="shared" ref="AR31" si="29">IFERROR(N31/AC31, "N.A.")</f>
        <v>4480.0171795260467</v>
      </c>
    </row>
    <row r="32" spans="1:44" ht="15" customHeight="1" thickBot="1" x14ac:dyDescent="0.3">
      <c r="A32" s="5" t="s">
        <v>0</v>
      </c>
      <c r="B32" s="42">
        <f>B31+C31</f>
        <v>62695759.999999985</v>
      </c>
      <c r="C32" s="43"/>
      <c r="D32" s="42">
        <f>D31+E31</f>
        <v>4756655</v>
      </c>
      <c r="E32" s="43"/>
      <c r="F32" s="42">
        <f>F31+G31</f>
        <v>4867450</v>
      </c>
      <c r="G32" s="43"/>
      <c r="H32" s="42">
        <f>H31+I31</f>
        <v>16344154.999999998</v>
      </c>
      <c r="I32" s="43"/>
      <c r="J32" s="42">
        <f>J31+K31</f>
        <v>0</v>
      </c>
      <c r="K32" s="43"/>
      <c r="L32" s="42">
        <f>L31+M31</f>
        <v>88664019.999999985</v>
      </c>
      <c r="M32" s="46"/>
      <c r="N32" s="22">
        <f>B32+D32+F32+H32+J32</f>
        <v>88664019.999999985</v>
      </c>
      <c r="P32" s="5" t="s">
        <v>0</v>
      </c>
      <c r="Q32" s="42">
        <f>Q31+R31</f>
        <v>10372</v>
      </c>
      <c r="R32" s="43"/>
      <c r="S32" s="42">
        <f>S31+T31</f>
        <v>1824</v>
      </c>
      <c r="T32" s="43"/>
      <c r="U32" s="42">
        <f>U31+V31</f>
        <v>1385</v>
      </c>
      <c r="V32" s="43"/>
      <c r="W32" s="42">
        <f>W31+X31</f>
        <v>5509</v>
      </c>
      <c r="X32" s="43"/>
      <c r="Y32" s="42">
        <f>Y31+Z31</f>
        <v>701</v>
      </c>
      <c r="Z32" s="43"/>
      <c r="AA32" s="42">
        <f>AA31+AB31</f>
        <v>19791</v>
      </c>
      <c r="AB32" s="43"/>
      <c r="AC32" s="23">
        <f>Q32+S32+U32+W32+Y32</f>
        <v>19791</v>
      </c>
      <c r="AE32" s="5" t="s">
        <v>0</v>
      </c>
      <c r="AF32" s="44">
        <f>IFERROR(B32/Q32,"N.A.")</f>
        <v>6044.7126880061687</v>
      </c>
      <c r="AG32" s="45"/>
      <c r="AH32" s="44">
        <f>IFERROR(D32/S32,"N.A.")</f>
        <v>2607.8152412280701</v>
      </c>
      <c r="AI32" s="45"/>
      <c r="AJ32" s="44">
        <f>IFERROR(F32/U32,"N.A.")</f>
        <v>3514.4043321299637</v>
      </c>
      <c r="AK32" s="45"/>
      <c r="AL32" s="44">
        <f>IFERROR(H32/W32,"N.A.")</f>
        <v>2966.8097658377196</v>
      </c>
      <c r="AM32" s="45"/>
      <c r="AN32" s="44">
        <f>IFERROR(J32/Y32,"N.A.")</f>
        <v>0</v>
      </c>
      <c r="AO32" s="45"/>
      <c r="AP32" s="44">
        <f>IFERROR(L32/AA32,"N.A.")</f>
        <v>4480.0171795260467</v>
      </c>
      <c r="AQ32" s="45"/>
      <c r="AR32" s="16">
        <f>IFERROR(N32/AC32, "N.A.")</f>
        <v>4480.0171795260467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5064581</v>
      </c>
      <c r="I39" s="2"/>
      <c r="J39" s="2">
        <v>0</v>
      </c>
      <c r="K39" s="2"/>
      <c r="L39" s="1">
        <f>B39+D39+F39+H39+J39</f>
        <v>5064581</v>
      </c>
      <c r="M39" s="13">
        <f>C39+E39+G39+I39+K39</f>
        <v>0</v>
      </c>
      <c r="N39" s="14">
        <f>L39+M39</f>
        <v>5064581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1505</v>
      </c>
      <c r="X39" s="2">
        <v>0</v>
      </c>
      <c r="Y39" s="2">
        <v>495</v>
      </c>
      <c r="Z39" s="2">
        <v>0</v>
      </c>
      <c r="AA39" s="1">
        <f>Q39+S39+U39+W39+Y39</f>
        <v>2000</v>
      </c>
      <c r="AB39" s="13">
        <f>R39+T39+V39+X39+Z39</f>
        <v>0</v>
      </c>
      <c r="AC39" s="14">
        <f>AA39+AB39</f>
        <v>2000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3365.1700996677741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2532.2905000000001</v>
      </c>
      <c r="AQ39" s="13" t="str">
        <f t="shared" si="30"/>
        <v>N.A.</v>
      </c>
      <c r="AR39" s="14">
        <f t="shared" si="30"/>
        <v>2532.2905000000001</v>
      </c>
    </row>
    <row r="40" spans="1:44" ht="15" customHeight="1" thickBot="1" x14ac:dyDescent="0.3">
      <c r="A40" s="3" t="s">
        <v>13</v>
      </c>
      <c r="B40" s="2">
        <v>2827465.0000000005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2827465.0000000005</v>
      </c>
      <c r="M40" s="13">
        <f t="shared" si="31"/>
        <v>0</v>
      </c>
      <c r="N40" s="14">
        <f t="shared" ref="N40:N42" si="32">L40+M40</f>
        <v>2827465.0000000005</v>
      </c>
      <c r="P40" s="3" t="s">
        <v>13</v>
      </c>
      <c r="Q40" s="2">
        <v>1230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1230</v>
      </c>
      <c r="AB40" s="13">
        <f t="shared" si="33"/>
        <v>0</v>
      </c>
      <c r="AC40" s="14">
        <f t="shared" ref="AC40:AC42" si="34">AA40+AB40</f>
        <v>1230</v>
      </c>
      <c r="AE40" s="3" t="s">
        <v>13</v>
      </c>
      <c r="AF40" s="2">
        <f t="shared" ref="AF40:AF43" si="35">IFERROR(B40/Q40, "N.A.")</f>
        <v>2298.7520325203254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2298.7520325203254</v>
      </c>
      <c r="AQ40" s="13" t="str">
        <f t="shared" si="30"/>
        <v>N.A.</v>
      </c>
      <c r="AR40" s="14">
        <f t="shared" si="30"/>
        <v>2298.7520325203254</v>
      </c>
    </row>
    <row r="41" spans="1:44" ht="15" customHeight="1" thickBot="1" x14ac:dyDescent="0.3">
      <c r="A41" s="3" t="s">
        <v>14</v>
      </c>
      <c r="B41" s="2">
        <v>6658785</v>
      </c>
      <c r="C41" s="2">
        <v>15641260.000000002</v>
      </c>
      <c r="D41" s="2">
        <v>601140</v>
      </c>
      <c r="E41" s="2"/>
      <c r="F41" s="2"/>
      <c r="G41" s="2">
        <v>2003800</v>
      </c>
      <c r="H41" s="2"/>
      <c r="I41" s="2">
        <v>3611500</v>
      </c>
      <c r="J41" s="2">
        <v>0</v>
      </c>
      <c r="K41" s="2"/>
      <c r="L41" s="1">
        <f t="shared" si="31"/>
        <v>7259925</v>
      </c>
      <c r="M41" s="13">
        <f t="shared" si="31"/>
        <v>21256560</v>
      </c>
      <c r="N41" s="14">
        <f t="shared" si="32"/>
        <v>28516485</v>
      </c>
      <c r="P41" s="3" t="s">
        <v>14</v>
      </c>
      <c r="Q41" s="2">
        <v>1827</v>
      </c>
      <c r="R41" s="2">
        <v>2314</v>
      </c>
      <c r="S41" s="2">
        <v>233</v>
      </c>
      <c r="T41" s="2">
        <v>0</v>
      </c>
      <c r="U41" s="2">
        <v>0</v>
      </c>
      <c r="V41" s="2">
        <v>495</v>
      </c>
      <c r="W41" s="2">
        <v>0</v>
      </c>
      <c r="X41" s="2">
        <v>677</v>
      </c>
      <c r="Y41" s="2">
        <v>655</v>
      </c>
      <c r="Z41" s="2">
        <v>0</v>
      </c>
      <c r="AA41" s="1">
        <f t="shared" si="33"/>
        <v>2715</v>
      </c>
      <c r="AB41" s="13">
        <f t="shared" si="33"/>
        <v>3486</v>
      </c>
      <c r="AC41" s="14">
        <f t="shared" si="34"/>
        <v>6201</v>
      </c>
      <c r="AE41" s="3" t="s">
        <v>14</v>
      </c>
      <c r="AF41" s="2">
        <f t="shared" si="35"/>
        <v>3644.655172413793</v>
      </c>
      <c r="AG41" s="2">
        <f t="shared" si="30"/>
        <v>6759.403630077788</v>
      </c>
      <c r="AH41" s="2">
        <f t="shared" si="30"/>
        <v>2580</v>
      </c>
      <c r="AI41" s="2" t="str">
        <f t="shared" si="30"/>
        <v>N.A.</v>
      </c>
      <c r="AJ41" s="2" t="str">
        <f t="shared" si="30"/>
        <v>N.A.</v>
      </c>
      <c r="AK41" s="2">
        <f t="shared" si="30"/>
        <v>4048.0808080808079</v>
      </c>
      <c r="AL41" s="2" t="str">
        <f t="shared" si="30"/>
        <v>N.A.</v>
      </c>
      <c r="AM41" s="2">
        <f t="shared" si="30"/>
        <v>5334.5642540620383</v>
      </c>
      <c r="AN41" s="2">
        <f t="shared" si="30"/>
        <v>0</v>
      </c>
      <c r="AO41" s="2" t="str">
        <f t="shared" si="30"/>
        <v>N.A.</v>
      </c>
      <c r="AP41" s="15">
        <f t="shared" si="30"/>
        <v>2674.0055248618783</v>
      </c>
      <c r="AQ41" s="13">
        <f t="shared" si="30"/>
        <v>6097.6936316695355</v>
      </c>
      <c r="AR41" s="14">
        <f t="shared" si="30"/>
        <v>4598.6913401064348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9486249.9999999981</v>
      </c>
      <c r="C43" s="2">
        <v>15641260.000000002</v>
      </c>
      <c r="D43" s="2">
        <v>601140</v>
      </c>
      <c r="E43" s="2"/>
      <c r="F43" s="2"/>
      <c r="G43" s="2">
        <v>2003800</v>
      </c>
      <c r="H43" s="2">
        <v>5064581</v>
      </c>
      <c r="I43" s="2">
        <v>3611500</v>
      </c>
      <c r="J43" s="2">
        <v>0</v>
      </c>
      <c r="K43" s="2"/>
      <c r="L43" s="1">
        <f t="shared" ref="L43" si="36">B43+D43+F43+H43+J43</f>
        <v>15151970.999999998</v>
      </c>
      <c r="M43" s="13">
        <f t="shared" ref="M43" si="37">C43+E43+G43+I43+K43</f>
        <v>21256560</v>
      </c>
      <c r="N43" s="21">
        <f t="shared" ref="N43" si="38">L43+M43</f>
        <v>36408531</v>
      </c>
      <c r="P43" s="4" t="s">
        <v>16</v>
      </c>
      <c r="Q43" s="2">
        <v>3057</v>
      </c>
      <c r="R43" s="2">
        <v>2314</v>
      </c>
      <c r="S43" s="2">
        <v>233</v>
      </c>
      <c r="T43" s="2">
        <v>0</v>
      </c>
      <c r="U43" s="2">
        <v>0</v>
      </c>
      <c r="V43" s="2">
        <v>495</v>
      </c>
      <c r="W43" s="2">
        <v>1505</v>
      </c>
      <c r="X43" s="2">
        <v>677</v>
      </c>
      <c r="Y43" s="2">
        <v>1150</v>
      </c>
      <c r="Z43" s="2">
        <v>0</v>
      </c>
      <c r="AA43" s="1">
        <f t="shared" ref="AA43" si="39">Q43+S43+U43+W43+Y43</f>
        <v>5945</v>
      </c>
      <c r="AB43" s="13">
        <f t="shared" ref="AB43" si="40">R43+T43+V43+X43+Z43</f>
        <v>3486</v>
      </c>
      <c r="AC43" s="21">
        <f t="shared" ref="AC43" si="41">AA43+AB43</f>
        <v>9431</v>
      </c>
      <c r="AE43" s="4" t="s">
        <v>16</v>
      </c>
      <c r="AF43" s="2">
        <f t="shared" si="35"/>
        <v>3103.1239777559695</v>
      </c>
      <c r="AG43" s="2">
        <f t="shared" si="30"/>
        <v>6759.403630077788</v>
      </c>
      <c r="AH43" s="2">
        <f t="shared" si="30"/>
        <v>2580</v>
      </c>
      <c r="AI43" s="2" t="str">
        <f t="shared" si="30"/>
        <v>N.A.</v>
      </c>
      <c r="AJ43" s="2" t="str">
        <f t="shared" si="30"/>
        <v>N.A.</v>
      </c>
      <c r="AK43" s="2">
        <f t="shared" si="30"/>
        <v>4048.0808080808079</v>
      </c>
      <c r="AL43" s="2">
        <f t="shared" si="30"/>
        <v>3365.1700996677741</v>
      </c>
      <c r="AM43" s="2">
        <f t="shared" si="30"/>
        <v>5334.5642540620383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2548.6915054667784</v>
      </c>
      <c r="AQ43" s="13">
        <f t="shared" ref="AQ43" si="43">IFERROR(M43/AB43, "N.A.")</f>
        <v>6097.6936316695355</v>
      </c>
      <c r="AR43" s="14">
        <f t="shared" ref="AR43" si="44">IFERROR(N43/AC43, "N.A.")</f>
        <v>3860.5164881772876</v>
      </c>
    </row>
    <row r="44" spans="1:44" ht="15" customHeight="1" thickBot="1" x14ac:dyDescent="0.3">
      <c r="A44" s="5" t="s">
        <v>0</v>
      </c>
      <c r="B44" s="42">
        <f>B43+C43</f>
        <v>25127510</v>
      </c>
      <c r="C44" s="43"/>
      <c r="D44" s="42">
        <f>D43+E43</f>
        <v>601140</v>
      </c>
      <c r="E44" s="43"/>
      <c r="F44" s="42">
        <f>F43+G43</f>
        <v>2003800</v>
      </c>
      <c r="G44" s="43"/>
      <c r="H44" s="42">
        <f>H43+I43</f>
        <v>8676081</v>
      </c>
      <c r="I44" s="43"/>
      <c r="J44" s="42">
        <f>J43+K43</f>
        <v>0</v>
      </c>
      <c r="K44" s="43"/>
      <c r="L44" s="42">
        <f>L43+M43</f>
        <v>36408531</v>
      </c>
      <c r="M44" s="46"/>
      <c r="N44" s="22">
        <f>B44+D44+F44+H44+J44</f>
        <v>36408531</v>
      </c>
      <c r="P44" s="5" t="s">
        <v>0</v>
      </c>
      <c r="Q44" s="42">
        <f>Q43+R43</f>
        <v>5371</v>
      </c>
      <c r="R44" s="43"/>
      <c r="S44" s="42">
        <f>S43+T43</f>
        <v>233</v>
      </c>
      <c r="T44" s="43"/>
      <c r="U44" s="42">
        <f>U43+V43</f>
        <v>495</v>
      </c>
      <c r="V44" s="43"/>
      <c r="W44" s="42">
        <f>W43+X43</f>
        <v>2182</v>
      </c>
      <c r="X44" s="43"/>
      <c r="Y44" s="42">
        <f>Y43+Z43</f>
        <v>1150</v>
      </c>
      <c r="Z44" s="43"/>
      <c r="AA44" s="42">
        <f>AA43+AB43</f>
        <v>9431</v>
      </c>
      <c r="AB44" s="46"/>
      <c r="AC44" s="22">
        <f>Q44+S44+U44+W44+Y44</f>
        <v>9431</v>
      </c>
      <c r="AE44" s="5" t="s">
        <v>0</v>
      </c>
      <c r="AF44" s="44">
        <f>IFERROR(B44/Q44,"N.A.")</f>
        <v>4678.367156954012</v>
      </c>
      <c r="AG44" s="45"/>
      <c r="AH44" s="44">
        <f>IFERROR(D44/S44,"N.A.")</f>
        <v>2580</v>
      </c>
      <c r="AI44" s="45"/>
      <c r="AJ44" s="44">
        <f>IFERROR(F44/U44,"N.A.")</f>
        <v>4048.0808080808079</v>
      </c>
      <c r="AK44" s="45"/>
      <c r="AL44" s="44">
        <f>IFERROR(H44/W44,"N.A.")</f>
        <v>3976.2057745187899</v>
      </c>
      <c r="AM44" s="45"/>
      <c r="AN44" s="44">
        <f>IFERROR(J44/Y44,"N.A.")</f>
        <v>0</v>
      </c>
      <c r="AO44" s="45"/>
      <c r="AP44" s="44">
        <f>IFERROR(L44/AA44,"N.A.")</f>
        <v>3860.5164881772876</v>
      </c>
      <c r="AQ44" s="45"/>
      <c r="AR44" s="16">
        <f>IFERROR(N44/AC44, "N.A.")</f>
        <v>3860.5164881772876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11737780</v>
      </c>
      <c r="C15" s="2"/>
      <c r="D15" s="2">
        <v>3898380</v>
      </c>
      <c r="E15" s="2"/>
      <c r="F15" s="2"/>
      <c r="G15" s="2"/>
      <c r="H15" s="2">
        <v>6863980</v>
      </c>
      <c r="I15" s="2"/>
      <c r="J15" s="2">
        <v>0</v>
      </c>
      <c r="K15" s="2"/>
      <c r="L15" s="1">
        <f>B15+D15+F15+H15+J15</f>
        <v>22500140</v>
      </c>
      <c r="M15" s="13">
        <f>C15+E15+G15+I15+K15</f>
        <v>0</v>
      </c>
      <c r="N15" s="14">
        <f>L15+M15</f>
        <v>22500140</v>
      </c>
      <c r="P15" s="3" t="s">
        <v>12</v>
      </c>
      <c r="Q15" s="2">
        <v>1577</v>
      </c>
      <c r="R15" s="2">
        <v>0</v>
      </c>
      <c r="S15" s="2">
        <v>574</v>
      </c>
      <c r="T15" s="2">
        <v>0</v>
      </c>
      <c r="U15" s="2">
        <v>0</v>
      </c>
      <c r="V15" s="2">
        <v>0</v>
      </c>
      <c r="W15" s="2">
        <v>1649</v>
      </c>
      <c r="X15" s="2">
        <v>0</v>
      </c>
      <c r="Y15" s="2">
        <v>267</v>
      </c>
      <c r="Z15" s="2">
        <v>0</v>
      </c>
      <c r="AA15" s="1">
        <f>Q15+S15+U15+W15+Y15</f>
        <v>4067</v>
      </c>
      <c r="AB15" s="13">
        <f>R15+T15+V15+X15+Z15</f>
        <v>0</v>
      </c>
      <c r="AC15" s="14">
        <f>AA15+AB15</f>
        <v>4067</v>
      </c>
      <c r="AE15" s="3" t="s">
        <v>12</v>
      </c>
      <c r="AF15" s="2">
        <f>IFERROR(B15/Q15, "N.A.")</f>
        <v>7443.1071655041214</v>
      </c>
      <c r="AG15" s="2" t="str">
        <f t="shared" ref="AG15:AR19" si="0">IFERROR(C15/R15, "N.A.")</f>
        <v>N.A.</v>
      </c>
      <c r="AH15" s="2">
        <f t="shared" si="0"/>
        <v>6791.6027874564461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4162.5106124924196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5532.3678387017453</v>
      </c>
      <c r="AQ15" s="13" t="str">
        <f t="shared" si="0"/>
        <v>N.A.</v>
      </c>
      <c r="AR15" s="14">
        <f t="shared" si="0"/>
        <v>5532.3678387017453</v>
      </c>
    </row>
    <row r="16" spans="1:44" ht="15" customHeight="1" thickBot="1" x14ac:dyDescent="0.3">
      <c r="A16" s="3" t="s">
        <v>13</v>
      </c>
      <c r="B16" s="2">
        <v>2180530.0000000005</v>
      </c>
      <c r="C16" s="2">
        <v>796000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2180530.0000000005</v>
      </c>
      <c r="M16" s="13">
        <f t="shared" si="1"/>
        <v>796000</v>
      </c>
      <c r="N16" s="14">
        <f t="shared" ref="N16:N18" si="2">L16+M16</f>
        <v>2976530.0000000005</v>
      </c>
      <c r="P16" s="3" t="s">
        <v>13</v>
      </c>
      <c r="Q16" s="2">
        <v>1350</v>
      </c>
      <c r="R16" s="2">
        <v>199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1350</v>
      </c>
      <c r="AB16" s="13">
        <f t="shared" si="3"/>
        <v>199</v>
      </c>
      <c r="AC16" s="14">
        <f t="shared" ref="AC16:AC18" si="4">AA16+AB16</f>
        <v>1549</v>
      </c>
      <c r="AE16" s="3" t="s">
        <v>13</v>
      </c>
      <c r="AF16" s="2">
        <f t="shared" ref="AF16:AF19" si="5">IFERROR(B16/Q16, "N.A.")</f>
        <v>1615.2074074074078</v>
      </c>
      <c r="AG16" s="2">
        <f t="shared" si="0"/>
        <v>4000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1615.2074074074078</v>
      </c>
      <c r="AQ16" s="13">
        <f t="shared" si="0"/>
        <v>4000</v>
      </c>
      <c r="AR16" s="14">
        <f t="shared" si="0"/>
        <v>1921.581665590704</v>
      </c>
    </row>
    <row r="17" spans="1:44" ht="15" customHeight="1" thickBot="1" x14ac:dyDescent="0.3">
      <c r="A17" s="3" t="s">
        <v>14</v>
      </c>
      <c r="B17" s="2">
        <v>16696039.999999998</v>
      </c>
      <c r="C17" s="2">
        <v>16294740.000000002</v>
      </c>
      <c r="D17" s="2"/>
      <c r="E17" s="2"/>
      <c r="F17" s="2"/>
      <c r="G17" s="2"/>
      <c r="H17" s="2"/>
      <c r="I17" s="2">
        <v>3336800</v>
      </c>
      <c r="J17" s="2"/>
      <c r="K17" s="2"/>
      <c r="L17" s="1">
        <f t="shared" si="1"/>
        <v>16696039.999999998</v>
      </c>
      <c r="M17" s="13">
        <f t="shared" si="1"/>
        <v>19631540</v>
      </c>
      <c r="N17" s="14">
        <f t="shared" si="2"/>
        <v>36327580</v>
      </c>
      <c r="P17" s="3" t="s">
        <v>14</v>
      </c>
      <c r="Q17" s="2">
        <v>2213</v>
      </c>
      <c r="R17" s="2">
        <v>2925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388</v>
      </c>
      <c r="Y17" s="2">
        <v>0</v>
      </c>
      <c r="Z17" s="2">
        <v>0</v>
      </c>
      <c r="AA17" s="1">
        <f t="shared" si="3"/>
        <v>2213</v>
      </c>
      <c r="AB17" s="13">
        <f t="shared" si="3"/>
        <v>3313</v>
      </c>
      <c r="AC17" s="14">
        <f t="shared" si="4"/>
        <v>5526</v>
      </c>
      <c r="AE17" s="3" t="s">
        <v>14</v>
      </c>
      <c r="AF17" s="2">
        <f t="shared" si="5"/>
        <v>7544.5277903298684</v>
      </c>
      <c r="AG17" s="2">
        <f t="shared" si="0"/>
        <v>5570.8512820512824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8600</v>
      </c>
      <c r="AN17" s="2" t="str">
        <f t="shared" si="0"/>
        <v>N.A.</v>
      </c>
      <c r="AO17" s="2" t="str">
        <f t="shared" si="0"/>
        <v>N.A.</v>
      </c>
      <c r="AP17" s="15">
        <f t="shared" si="0"/>
        <v>7544.5277903298684</v>
      </c>
      <c r="AQ17" s="13">
        <f t="shared" si="0"/>
        <v>5925.6082100814974</v>
      </c>
      <c r="AR17" s="14">
        <f t="shared" si="0"/>
        <v>6573.9377488237424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667360</v>
      </c>
      <c r="I18" s="2"/>
      <c r="J18" s="2"/>
      <c r="K18" s="2"/>
      <c r="L18" s="1">
        <f t="shared" si="1"/>
        <v>667360</v>
      </c>
      <c r="M18" s="13">
        <f t="shared" si="1"/>
        <v>0</v>
      </c>
      <c r="N18" s="14">
        <f t="shared" si="2"/>
        <v>667360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388</v>
      </c>
      <c r="X18" s="2">
        <v>0</v>
      </c>
      <c r="Y18" s="2">
        <v>0</v>
      </c>
      <c r="Z18" s="2">
        <v>0</v>
      </c>
      <c r="AA18" s="1">
        <f t="shared" si="3"/>
        <v>388</v>
      </c>
      <c r="AB18" s="13">
        <f t="shared" si="3"/>
        <v>0</v>
      </c>
      <c r="AC18" s="21">
        <f t="shared" si="4"/>
        <v>388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1720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1720</v>
      </c>
      <c r="AQ18" s="13" t="str">
        <f t="shared" si="0"/>
        <v>N.A.</v>
      </c>
      <c r="AR18" s="14">
        <f t="shared" si="0"/>
        <v>1720</v>
      </c>
    </row>
    <row r="19" spans="1:44" ht="15" customHeight="1" thickBot="1" x14ac:dyDescent="0.3">
      <c r="A19" s="4" t="s">
        <v>16</v>
      </c>
      <c r="B19" s="2">
        <v>30614349.999999996</v>
      </c>
      <c r="C19" s="2">
        <v>17090740</v>
      </c>
      <c r="D19" s="2">
        <v>3898380</v>
      </c>
      <c r="E19" s="2"/>
      <c r="F19" s="2"/>
      <c r="G19" s="2"/>
      <c r="H19" s="2">
        <v>7531340</v>
      </c>
      <c r="I19" s="2">
        <v>3336800</v>
      </c>
      <c r="J19" s="2">
        <v>0</v>
      </c>
      <c r="K19" s="2"/>
      <c r="L19" s="1">
        <f t="shared" ref="L19" si="6">B19+D19+F19+H19+J19</f>
        <v>42044070</v>
      </c>
      <c r="M19" s="13">
        <f t="shared" ref="M19" si="7">C19+E19+G19+I19+K19</f>
        <v>20427540</v>
      </c>
      <c r="N19" s="21">
        <f t="shared" ref="N19" si="8">L19+M19</f>
        <v>62471610</v>
      </c>
      <c r="P19" s="4" t="s">
        <v>16</v>
      </c>
      <c r="Q19" s="2">
        <v>5140</v>
      </c>
      <c r="R19" s="2">
        <v>3124</v>
      </c>
      <c r="S19" s="2">
        <v>574</v>
      </c>
      <c r="T19" s="2">
        <v>0</v>
      </c>
      <c r="U19" s="2">
        <v>0</v>
      </c>
      <c r="V19" s="2">
        <v>0</v>
      </c>
      <c r="W19" s="2">
        <v>2037</v>
      </c>
      <c r="X19" s="2">
        <v>388</v>
      </c>
      <c r="Y19" s="2">
        <v>267</v>
      </c>
      <c r="Z19" s="2">
        <v>0</v>
      </c>
      <c r="AA19" s="1">
        <f t="shared" ref="AA19" si="9">Q19+S19+U19+W19+Y19</f>
        <v>8018</v>
      </c>
      <c r="AB19" s="13">
        <f t="shared" ref="AB19" si="10">R19+T19+V19+X19+Z19</f>
        <v>3512</v>
      </c>
      <c r="AC19" s="14">
        <f t="shared" ref="AC19" si="11">AA19+AB19</f>
        <v>11530</v>
      </c>
      <c r="AE19" s="4" t="s">
        <v>16</v>
      </c>
      <c r="AF19" s="2">
        <f t="shared" si="5"/>
        <v>5956.0992217898829</v>
      </c>
      <c r="AG19" s="2">
        <f t="shared" si="0"/>
        <v>5470.7874519846355</v>
      </c>
      <c r="AH19" s="2">
        <f t="shared" si="0"/>
        <v>6791.6027874564461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3697.270495827197</v>
      </c>
      <c r="AM19" s="2">
        <f t="shared" si="0"/>
        <v>8600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5243.7104015964078</v>
      </c>
      <c r="AQ19" s="13">
        <f t="shared" ref="AQ19" si="13">IFERROR(M19/AB19, "N.A.")</f>
        <v>5816.4977220956716</v>
      </c>
      <c r="AR19" s="14">
        <f t="shared" ref="AR19" si="14">IFERROR(N19/AC19, "N.A.")</f>
        <v>5418.1795316565485</v>
      </c>
    </row>
    <row r="20" spans="1:44" ht="15" customHeight="1" thickBot="1" x14ac:dyDescent="0.3">
      <c r="A20" s="5" t="s">
        <v>0</v>
      </c>
      <c r="B20" s="42">
        <f>B19+C19</f>
        <v>47705090</v>
      </c>
      <c r="C20" s="43"/>
      <c r="D20" s="42">
        <f>D19+E19</f>
        <v>3898380</v>
      </c>
      <c r="E20" s="43"/>
      <c r="F20" s="42">
        <f>F19+G19</f>
        <v>0</v>
      </c>
      <c r="G20" s="43"/>
      <c r="H20" s="42">
        <f>H19+I19</f>
        <v>10868140</v>
      </c>
      <c r="I20" s="43"/>
      <c r="J20" s="42">
        <f>J19+K19</f>
        <v>0</v>
      </c>
      <c r="K20" s="43"/>
      <c r="L20" s="42">
        <f>L19+M19</f>
        <v>62471610</v>
      </c>
      <c r="M20" s="46"/>
      <c r="N20" s="22">
        <f>B20+D20+F20+H20+J20</f>
        <v>62471610</v>
      </c>
      <c r="P20" s="5" t="s">
        <v>0</v>
      </c>
      <c r="Q20" s="42">
        <f>Q19+R19</f>
        <v>8264</v>
      </c>
      <c r="R20" s="43"/>
      <c r="S20" s="42">
        <f>S19+T19</f>
        <v>574</v>
      </c>
      <c r="T20" s="43"/>
      <c r="U20" s="42">
        <f>U19+V19</f>
        <v>0</v>
      </c>
      <c r="V20" s="43"/>
      <c r="W20" s="42">
        <f>W19+X19</f>
        <v>2425</v>
      </c>
      <c r="X20" s="43"/>
      <c r="Y20" s="42">
        <f>Y19+Z19</f>
        <v>267</v>
      </c>
      <c r="Z20" s="43"/>
      <c r="AA20" s="42">
        <f>AA19+AB19</f>
        <v>11530</v>
      </c>
      <c r="AB20" s="43"/>
      <c r="AC20" s="23">
        <f>Q20+S20+U20+W20+Y20</f>
        <v>11530</v>
      </c>
      <c r="AE20" s="5" t="s">
        <v>0</v>
      </c>
      <c r="AF20" s="44">
        <f>IFERROR(B20/Q20,"N.A.")</f>
        <v>5772.6391577928362</v>
      </c>
      <c r="AG20" s="45"/>
      <c r="AH20" s="44">
        <f>IFERROR(D20/S20,"N.A.")</f>
        <v>6791.6027874564461</v>
      </c>
      <c r="AI20" s="45"/>
      <c r="AJ20" s="44" t="str">
        <f>IFERROR(F20/U20,"N.A.")</f>
        <v>N.A.</v>
      </c>
      <c r="AK20" s="45"/>
      <c r="AL20" s="44">
        <f>IFERROR(H20/W20,"N.A.")</f>
        <v>4481.7072164948449</v>
      </c>
      <c r="AM20" s="45"/>
      <c r="AN20" s="44">
        <f>IFERROR(J20/Y20,"N.A.")</f>
        <v>0</v>
      </c>
      <c r="AO20" s="45"/>
      <c r="AP20" s="44">
        <f>IFERROR(L20/AA20,"N.A.")</f>
        <v>5418.1795316565485</v>
      </c>
      <c r="AQ20" s="45"/>
      <c r="AR20" s="16">
        <f>IFERROR(N20/AC20, "N.A.")</f>
        <v>5418.1795316565485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11737780</v>
      </c>
      <c r="C27" s="2"/>
      <c r="D27" s="2">
        <v>3898380</v>
      </c>
      <c r="E27" s="2"/>
      <c r="F27" s="2"/>
      <c r="G27" s="2"/>
      <c r="H27" s="2">
        <v>5350300</v>
      </c>
      <c r="I27" s="2"/>
      <c r="J27" s="2"/>
      <c r="K27" s="2"/>
      <c r="L27" s="1">
        <f>B27+D27+F27+H27+J27</f>
        <v>20986460</v>
      </c>
      <c r="M27" s="13">
        <f>C27+E27+G27+I27+K27</f>
        <v>0</v>
      </c>
      <c r="N27" s="14">
        <f>L27+M27</f>
        <v>20986460</v>
      </c>
      <c r="P27" s="3" t="s">
        <v>12</v>
      </c>
      <c r="Q27" s="2">
        <v>1577</v>
      </c>
      <c r="R27" s="2">
        <v>0</v>
      </c>
      <c r="S27" s="2">
        <v>574</v>
      </c>
      <c r="T27" s="2">
        <v>0</v>
      </c>
      <c r="U27" s="2">
        <v>0</v>
      </c>
      <c r="V27" s="2">
        <v>0</v>
      </c>
      <c r="W27" s="2">
        <v>1019</v>
      </c>
      <c r="X27" s="2">
        <v>0</v>
      </c>
      <c r="Y27" s="2">
        <v>0</v>
      </c>
      <c r="Z27" s="2">
        <v>0</v>
      </c>
      <c r="AA27" s="1">
        <f>Q27+S27+U27+W27+Y27</f>
        <v>3170</v>
      </c>
      <c r="AB27" s="13">
        <f>R27+T27+V27+X27+Z27</f>
        <v>0</v>
      </c>
      <c r="AC27" s="14">
        <f>AA27+AB27</f>
        <v>3170</v>
      </c>
      <c r="AE27" s="3" t="s">
        <v>12</v>
      </c>
      <c r="AF27" s="2">
        <f>IFERROR(B27/Q27, "N.A.")</f>
        <v>7443.1071655041214</v>
      </c>
      <c r="AG27" s="2" t="str">
        <f t="shared" ref="AG27:AR31" si="15">IFERROR(C27/R27, "N.A.")</f>
        <v>N.A.</v>
      </c>
      <c r="AH27" s="2">
        <f t="shared" si="15"/>
        <v>6791.6027874564461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5250.5397448478898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6620.3343848580444</v>
      </c>
      <c r="AQ27" s="13" t="str">
        <f t="shared" si="15"/>
        <v>N.A.</v>
      </c>
      <c r="AR27" s="14">
        <f t="shared" si="15"/>
        <v>6620.3343848580444</v>
      </c>
    </row>
    <row r="28" spans="1:44" ht="15" customHeight="1" thickBot="1" x14ac:dyDescent="0.3">
      <c r="A28" s="3" t="s">
        <v>13</v>
      </c>
      <c r="B28" s="2">
        <v>1179490</v>
      </c>
      <c r="C28" s="2">
        <v>796000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1179490</v>
      </c>
      <c r="M28" s="13">
        <f t="shared" si="16"/>
        <v>796000</v>
      </c>
      <c r="N28" s="14">
        <f t="shared" ref="N28:N30" si="17">L28+M28</f>
        <v>1975490</v>
      </c>
      <c r="P28" s="3" t="s">
        <v>13</v>
      </c>
      <c r="Q28" s="2">
        <v>211</v>
      </c>
      <c r="R28" s="2">
        <v>199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211</v>
      </c>
      <c r="AB28" s="13">
        <f t="shared" si="18"/>
        <v>199</v>
      </c>
      <c r="AC28" s="14">
        <f t="shared" ref="AC28:AC30" si="19">AA28+AB28</f>
        <v>410</v>
      </c>
      <c r="AE28" s="3" t="s">
        <v>13</v>
      </c>
      <c r="AF28" s="2">
        <f t="shared" ref="AF28:AF31" si="20">IFERROR(B28/Q28, "N.A.")</f>
        <v>5590</v>
      </c>
      <c r="AG28" s="2">
        <f t="shared" si="15"/>
        <v>4000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5590</v>
      </c>
      <c r="AQ28" s="13">
        <f t="shared" si="15"/>
        <v>4000</v>
      </c>
      <c r="AR28" s="14">
        <f t="shared" si="15"/>
        <v>4818.2682926829266</v>
      </c>
    </row>
    <row r="29" spans="1:44" ht="15" customHeight="1" thickBot="1" x14ac:dyDescent="0.3">
      <c r="A29" s="3" t="s">
        <v>14</v>
      </c>
      <c r="B29" s="2">
        <v>12718540</v>
      </c>
      <c r="C29" s="2">
        <v>9773060</v>
      </c>
      <c r="D29" s="2"/>
      <c r="E29" s="2"/>
      <c r="F29" s="2"/>
      <c r="G29" s="2"/>
      <c r="H29" s="2"/>
      <c r="I29" s="2">
        <v>3336800</v>
      </c>
      <c r="J29" s="2"/>
      <c r="K29" s="2"/>
      <c r="L29" s="1">
        <f t="shared" si="16"/>
        <v>12718540</v>
      </c>
      <c r="M29" s="13">
        <f t="shared" si="16"/>
        <v>13109860</v>
      </c>
      <c r="N29" s="14">
        <f t="shared" si="17"/>
        <v>25828400</v>
      </c>
      <c r="P29" s="3" t="s">
        <v>14</v>
      </c>
      <c r="Q29" s="2">
        <v>1651</v>
      </c>
      <c r="R29" s="2">
        <v>1485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388</v>
      </c>
      <c r="Y29" s="2">
        <v>0</v>
      </c>
      <c r="Z29" s="2">
        <v>0</v>
      </c>
      <c r="AA29" s="1">
        <f t="shared" si="18"/>
        <v>1651</v>
      </c>
      <c r="AB29" s="13">
        <f t="shared" si="18"/>
        <v>1873</v>
      </c>
      <c r="AC29" s="14">
        <f t="shared" si="19"/>
        <v>3524</v>
      </c>
      <c r="AE29" s="3" t="s">
        <v>14</v>
      </c>
      <c r="AF29" s="2">
        <f t="shared" si="20"/>
        <v>7703.537250151423</v>
      </c>
      <c r="AG29" s="2">
        <f t="shared" si="15"/>
        <v>6581.1851851851852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8600</v>
      </c>
      <c r="AN29" s="2" t="str">
        <f t="shared" si="15"/>
        <v>N.A.</v>
      </c>
      <c r="AO29" s="2" t="str">
        <f t="shared" si="15"/>
        <v>N.A.</v>
      </c>
      <c r="AP29" s="15">
        <f t="shared" si="15"/>
        <v>7703.537250151423</v>
      </c>
      <c r="AQ29" s="13">
        <f t="shared" si="15"/>
        <v>6999.391350774159</v>
      </c>
      <c r="AR29" s="14">
        <f t="shared" si="15"/>
        <v>7329.2849035187292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667360</v>
      </c>
      <c r="I30" s="2"/>
      <c r="J30" s="2"/>
      <c r="K30" s="2"/>
      <c r="L30" s="1">
        <f t="shared" si="16"/>
        <v>667360</v>
      </c>
      <c r="M30" s="13">
        <f t="shared" si="16"/>
        <v>0</v>
      </c>
      <c r="N30" s="14">
        <f t="shared" si="17"/>
        <v>667360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388</v>
      </c>
      <c r="X30" s="2">
        <v>0</v>
      </c>
      <c r="Y30" s="2">
        <v>0</v>
      </c>
      <c r="Z30" s="2">
        <v>0</v>
      </c>
      <c r="AA30" s="1">
        <f t="shared" si="18"/>
        <v>388</v>
      </c>
      <c r="AB30" s="13">
        <f t="shared" si="18"/>
        <v>0</v>
      </c>
      <c r="AC30" s="21">
        <f t="shared" si="19"/>
        <v>388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1720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1720</v>
      </c>
      <c r="AQ30" s="13" t="str">
        <f t="shared" si="15"/>
        <v>N.A.</v>
      </c>
      <c r="AR30" s="14">
        <f t="shared" si="15"/>
        <v>1720</v>
      </c>
    </row>
    <row r="31" spans="1:44" ht="15" customHeight="1" thickBot="1" x14ac:dyDescent="0.3">
      <c r="A31" s="4" t="s">
        <v>16</v>
      </c>
      <c r="B31" s="2">
        <v>25635810.000000004</v>
      </c>
      <c r="C31" s="2">
        <v>10569060</v>
      </c>
      <c r="D31" s="2">
        <v>3898380</v>
      </c>
      <c r="E31" s="2"/>
      <c r="F31" s="2"/>
      <c r="G31" s="2"/>
      <c r="H31" s="2">
        <v>6017660</v>
      </c>
      <c r="I31" s="2">
        <v>3336800</v>
      </c>
      <c r="J31" s="2"/>
      <c r="K31" s="2"/>
      <c r="L31" s="1">
        <f t="shared" ref="L31" si="21">B31+D31+F31+H31+J31</f>
        <v>35551850</v>
      </c>
      <c r="M31" s="13">
        <f t="shared" ref="M31" si="22">C31+E31+G31+I31+K31</f>
        <v>13905860</v>
      </c>
      <c r="N31" s="21">
        <f t="shared" ref="N31" si="23">L31+M31</f>
        <v>49457710</v>
      </c>
      <c r="P31" s="4" t="s">
        <v>16</v>
      </c>
      <c r="Q31" s="2">
        <v>3439</v>
      </c>
      <c r="R31" s="2">
        <v>1684</v>
      </c>
      <c r="S31" s="2">
        <v>574</v>
      </c>
      <c r="T31" s="2">
        <v>0</v>
      </c>
      <c r="U31" s="2">
        <v>0</v>
      </c>
      <c r="V31" s="2">
        <v>0</v>
      </c>
      <c r="W31" s="2">
        <v>1407</v>
      </c>
      <c r="X31" s="2">
        <v>388</v>
      </c>
      <c r="Y31" s="2">
        <v>0</v>
      </c>
      <c r="Z31" s="2">
        <v>0</v>
      </c>
      <c r="AA31" s="1">
        <f t="shared" ref="AA31" si="24">Q31+S31+U31+W31+Y31</f>
        <v>5420</v>
      </c>
      <c r="AB31" s="13">
        <f t="shared" ref="AB31" si="25">R31+T31+V31+X31+Z31</f>
        <v>2072</v>
      </c>
      <c r="AC31" s="14">
        <f t="shared" ref="AC31" si="26">AA31+AB31</f>
        <v>7492</v>
      </c>
      <c r="AE31" s="4" t="s">
        <v>16</v>
      </c>
      <c r="AF31" s="2">
        <f t="shared" si="20"/>
        <v>7454.4373364350113</v>
      </c>
      <c r="AG31" s="2">
        <f t="shared" si="15"/>
        <v>6276.1638954869359</v>
      </c>
      <c r="AH31" s="2">
        <f t="shared" si="15"/>
        <v>6791.6027874564461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4276.943852167733</v>
      </c>
      <c r="AM31" s="2">
        <f t="shared" si="15"/>
        <v>8600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6559.3819188191883</v>
      </c>
      <c r="AQ31" s="13">
        <f t="shared" ref="AQ31" si="28">IFERROR(M31/AB31, "N.A.")</f>
        <v>6711.3223938223937</v>
      </c>
      <c r="AR31" s="14">
        <f t="shared" ref="AR31" si="29">IFERROR(N31/AC31, "N.A.")</f>
        <v>6601.4028296849974</v>
      </c>
    </row>
    <row r="32" spans="1:44" ht="15" customHeight="1" thickBot="1" x14ac:dyDescent="0.3">
      <c r="A32" s="5" t="s">
        <v>0</v>
      </c>
      <c r="B32" s="42">
        <f>B31+C31</f>
        <v>36204870</v>
      </c>
      <c r="C32" s="43"/>
      <c r="D32" s="42">
        <f>D31+E31</f>
        <v>3898380</v>
      </c>
      <c r="E32" s="43"/>
      <c r="F32" s="42">
        <f>F31+G31</f>
        <v>0</v>
      </c>
      <c r="G32" s="43"/>
      <c r="H32" s="42">
        <f>H31+I31</f>
        <v>9354460</v>
      </c>
      <c r="I32" s="43"/>
      <c r="J32" s="42">
        <f>J31+K31</f>
        <v>0</v>
      </c>
      <c r="K32" s="43"/>
      <c r="L32" s="42">
        <f>L31+M31</f>
        <v>49457710</v>
      </c>
      <c r="M32" s="46"/>
      <c r="N32" s="22">
        <f>B32+D32+F32+H32+J32</f>
        <v>49457710</v>
      </c>
      <c r="P32" s="5" t="s">
        <v>0</v>
      </c>
      <c r="Q32" s="42">
        <f>Q31+R31</f>
        <v>5123</v>
      </c>
      <c r="R32" s="43"/>
      <c r="S32" s="42">
        <f>S31+T31</f>
        <v>574</v>
      </c>
      <c r="T32" s="43"/>
      <c r="U32" s="42">
        <f>U31+V31</f>
        <v>0</v>
      </c>
      <c r="V32" s="43"/>
      <c r="W32" s="42">
        <f>W31+X31</f>
        <v>1795</v>
      </c>
      <c r="X32" s="43"/>
      <c r="Y32" s="42">
        <f>Y31+Z31</f>
        <v>0</v>
      </c>
      <c r="Z32" s="43"/>
      <c r="AA32" s="42">
        <f>AA31+AB31</f>
        <v>7492</v>
      </c>
      <c r="AB32" s="43"/>
      <c r="AC32" s="23">
        <f>Q32+S32+U32+W32+Y32</f>
        <v>7492</v>
      </c>
      <c r="AE32" s="5" t="s">
        <v>0</v>
      </c>
      <c r="AF32" s="44">
        <f>IFERROR(B32/Q32,"N.A.")</f>
        <v>7067.1227796213152</v>
      </c>
      <c r="AG32" s="45"/>
      <c r="AH32" s="44">
        <f>IFERROR(D32/S32,"N.A.")</f>
        <v>6791.6027874564461</v>
      </c>
      <c r="AI32" s="45"/>
      <c r="AJ32" s="44" t="str">
        <f>IFERROR(F32/U32,"N.A.")</f>
        <v>N.A.</v>
      </c>
      <c r="AK32" s="45"/>
      <c r="AL32" s="44">
        <f>IFERROR(H32/W32,"N.A.")</f>
        <v>5211.3983286908078</v>
      </c>
      <c r="AM32" s="45"/>
      <c r="AN32" s="44" t="str">
        <f>IFERROR(J32/Y32,"N.A.")</f>
        <v>N.A.</v>
      </c>
      <c r="AO32" s="45"/>
      <c r="AP32" s="44">
        <f>IFERROR(L32/AA32,"N.A.")</f>
        <v>6601.4028296849974</v>
      </c>
      <c r="AQ32" s="45"/>
      <c r="AR32" s="16">
        <f>IFERROR(N32/AC32, "N.A.")</f>
        <v>6601.4028296849974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1513680.0000000002</v>
      </c>
      <c r="I39" s="2"/>
      <c r="J39" s="2">
        <v>0</v>
      </c>
      <c r="K39" s="2"/>
      <c r="L39" s="1">
        <f>B39+D39+F39+H39+J39</f>
        <v>1513680.0000000002</v>
      </c>
      <c r="M39" s="13">
        <f>C39+E39+G39+I39+K39</f>
        <v>0</v>
      </c>
      <c r="N39" s="14">
        <f>L39+M39</f>
        <v>1513680.0000000002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630</v>
      </c>
      <c r="X39" s="2">
        <v>0</v>
      </c>
      <c r="Y39" s="2">
        <v>267</v>
      </c>
      <c r="Z39" s="2">
        <v>0</v>
      </c>
      <c r="AA39" s="1">
        <f>Q39+S39+U39+W39+Y39</f>
        <v>897</v>
      </c>
      <c r="AB39" s="13">
        <f>R39+T39+V39+X39+Z39</f>
        <v>0</v>
      </c>
      <c r="AC39" s="14">
        <f>AA39+AB39</f>
        <v>897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2402.666666666667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1687.4916387959868</v>
      </c>
      <c r="AQ39" s="13" t="str">
        <f t="shared" si="30"/>
        <v>N.A.</v>
      </c>
      <c r="AR39" s="14">
        <f t="shared" si="30"/>
        <v>1687.4916387959868</v>
      </c>
    </row>
    <row r="40" spans="1:44" ht="15" customHeight="1" thickBot="1" x14ac:dyDescent="0.3">
      <c r="A40" s="3" t="s">
        <v>13</v>
      </c>
      <c r="B40" s="2">
        <v>1001040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1001040</v>
      </c>
      <c r="M40" s="13">
        <f t="shared" si="31"/>
        <v>0</v>
      </c>
      <c r="N40" s="14">
        <f t="shared" ref="N40:N42" si="32">L40+M40</f>
        <v>1001040</v>
      </c>
      <c r="P40" s="3" t="s">
        <v>13</v>
      </c>
      <c r="Q40" s="2">
        <v>1139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1139</v>
      </c>
      <c r="AB40" s="13">
        <f t="shared" si="33"/>
        <v>0</v>
      </c>
      <c r="AC40" s="14">
        <f t="shared" ref="AC40:AC42" si="34">AA40+AB40</f>
        <v>1139</v>
      </c>
      <c r="AE40" s="3" t="s">
        <v>13</v>
      </c>
      <c r="AF40" s="2">
        <f t="shared" ref="AF40:AF43" si="35">IFERROR(B40/Q40, "N.A.")</f>
        <v>878.8762071992976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878.8762071992976</v>
      </c>
      <c r="AQ40" s="13" t="str">
        <f t="shared" si="30"/>
        <v>N.A.</v>
      </c>
      <c r="AR40" s="14">
        <f t="shared" si="30"/>
        <v>878.8762071992976</v>
      </c>
    </row>
    <row r="41" spans="1:44" ht="15" customHeight="1" thickBot="1" x14ac:dyDescent="0.3">
      <c r="A41" s="3" t="s">
        <v>14</v>
      </c>
      <c r="B41" s="2">
        <v>3977500</v>
      </c>
      <c r="C41" s="2">
        <v>6521680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3977500</v>
      </c>
      <c r="M41" s="13">
        <f t="shared" si="31"/>
        <v>6521680</v>
      </c>
      <c r="N41" s="14">
        <f t="shared" si="32"/>
        <v>10499180</v>
      </c>
      <c r="P41" s="3" t="s">
        <v>14</v>
      </c>
      <c r="Q41" s="2">
        <v>562</v>
      </c>
      <c r="R41" s="2">
        <v>1440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562</v>
      </c>
      <c r="AB41" s="13">
        <f t="shared" si="33"/>
        <v>1440</v>
      </c>
      <c r="AC41" s="14">
        <f t="shared" si="34"/>
        <v>2002</v>
      </c>
      <c r="AE41" s="3" t="s">
        <v>14</v>
      </c>
      <c r="AF41" s="2">
        <f t="shared" si="35"/>
        <v>7077.4021352313166</v>
      </c>
      <c r="AG41" s="2">
        <f t="shared" si="30"/>
        <v>4528.9444444444443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7077.4021352313166</v>
      </c>
      <c r="AQ41" s="13">
        <f t="shared" si="30"/>
        <v>4528.9444444444443</v>
      </c>
      <c r="AR41" s="14">
        <f t="shared" si="30"/>
        <v>5244.3456543456541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4978540</v>
      </c>
      <c r="C43" s="2">
        <v>6521680</v>
      </c>
      <c r="D43" s="2"/>
      <c r="E43" s="2"/>
      <c r="F43" s="2"/>
      <c r="G43" s="2"/>
      <c r="H43" s="2">
        <v>1513680.0000000002</v>
      </c>
      <c r="I43" s="2"/>
      <c r="J43" s="2">
        <v>0</v>
      </c>
      <c r="K43" s="2"/>
      <c r="L43" s="1">
        <f t="shared" ref="L43" si="36">B43+D43+F43+H43+J43</f>
        <v>6492220</v>
      </c>
      <c r="M43" s="13">
        <f t="shared" ref="M43" si="37">C43+E43+G43+I43+K43</f>
        <v>6521680</v>
      </c>
      <c r="N43" s="21">
        <f t="shared" ref="N43" si="38">L43+M43</f>
        <v>13013900</v>
      </c>
      <c r="P43" s="4" t="s">
        <v>16</v>
      </c>
      <c r="Q43" s="2">
        <v>1701</v>
      </c>
      <c r="R43" s="2">
        <v>1440</v>
      </c>
      <c r="S43" s="2">
        <v>0</v>
      </c>
      <c r="T43" s="2">
        <v>0</v>
      </c>
      <c r="U43" s="2">
        <v>0</v>
      </c>
      <c r="V43" s="2">
        <v>0</v>
      </c>
      <c r="W43" s="2">
        <v>630</v>
      </c>
      <c r="X43" s="2">
        <v>0</v>
      </c>
      <c r="Y43" s="2">
        <v>267</v>
      </c>
      <c r="Z43" s="2">
        <v>0</v>
      </c>
      <c r="AA43" s="1">
        <f t="shared" ref="AA43" si="39">Q43+S43+U43+W43+Y43</f>
        <v>2598</v>
      </c>
      <c r="AB43" s="13">
        <f t="shared" ref="AB43" si="40">R43+T43+V43+X43+Z43</f>
        <v>1440</v>
      </c>
      <c r="AC43" s="21">
        <f t="shared" ref="AC43" si="41">AA43+AB43</f>
        <v>4038</v>
      </c>
      <c r="AE43" s="4" t="s">
        <v>16</v>
      </c>
      <c r="AF43" s="2">
        <f t="shared" si="35"/>
        <v>2926.8312757201647</v>
      </c>
      <c r="AG43" s="2">
        <f t="shared" si="30"/>
        <v>4528.9444444444443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2402.666666666667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2498.9299461123942</v>
      </c>
      <c r="AQ43" s="13">
        <f t="shared" ref="AQ43" si="43">IFERROR(M43/AB43, "N.A.")</f>
        <v>4528.9444444444443</v>
      </c>
      <c r="AR43" s="14">
        <f t="shared" ref="AR43" si="44">IFERROR(N43/AC43, "N.A.")</f>
        <v>3222.8578504210004</v>
      </c>
    </row>
    <row r="44" spans="1:44" ht="15" customHeight="1" thickBot="1" x14ac:dyDescent="0.3">
      <c r="A44" s="5" t="s">
        <v>0</v>
      </c>
      <c r="B44" s="42">
        <f>B43+C43</f>
        <v>11500220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1513680.0000000002</v>
      </c>
      <c r="I44" s="43"/>
      <c r="J44" s="42">
        <f>J43+K43</f>
        <v>0</v>
      </c>
      <c r="K44" s="43"/>
      <c r="L44" s="42">
        <f>L43+M43</f>
        <v>13013900</v>
      </c>
      <c r="M44" s="46"/>
      <c r="N44" s="22">
        <f>B44+D44+F44+H44+J44</f>
        <v>13013900</v>
      </c>
      <c r="P44" s="5" t="s">
        <v>0</v>
      </c>
      <c r="Q44" s="42">
        <f>Q43+R43</f>
        <v>3141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630</v>
      </c>
      <c r="X44" s="43"/>
      <c r="Y44" s="42">
        <f>Y43+Z43</f>
        <v>267</v>
      </c>
      <c r="Z44" s="43"/>
      <c r="AA44" s="42">
        <f>AA43+AB43</f>
        <v>4038</v>
      </c>
      <c r="AB44" s="46"/>
      <c r="AC44" s="22">
        <f>Q44+S44+U44+W44+Y44</f>
        <v>4038</v>
      </c>
      <c r="AE44" s="5" t="s">
        <v>0</v>
      </c>
      <c r="AF44" s="44">
        <f>IFERROR(B44/Q44,"N.A.")</f>
        <v>3661.3244189748489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2402.666666666667</v>
      </c>
      <c r="AM44" s="45"/>
      <c r="AN44" s="44">
        <f>IFERROR(J44/Y44,"N.A.")</f>
        <v>0</v>
      </c>
      <c r="AO44" s="45"/>
      <c r="AP44" s="44">
        <f>IFERROR(L44/AA44,"N.A.")</f>
        <v>3222.8578504210004</v>
      </c>
      <c r="AQ44" s="45"/>
      <c r="AR44" s="16">
        <f>IFERROR(N44/AC44, "N.A.")</f>
        <v>3222.8578504210004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20467910.000000004</v>
      </c>
      <c r="C15" s="2"/>
      <c r="D15" s="2">
        <v>21193104</v>
      </c>
      <c r="E15" s="2"/>
      <c r="F15" s="2">
        <v>21135000</v>
      </c>
      <c r="G15" s="2"/>
      <c r="H15" s="2">
        <v>56630509.000000007</v>
      </c>
      <c r="I15" s="2"/>
      <c r="J15" s="2">
        <v>0</v>
      </c>
      <c r="K15" s="2"/>
      <c r="L15" s="1">
        <f>B15+D15+F15+H15+J15</f>
        <v>119426523</v>
      </c>
      <c r="M15" s="13">
        <f>C15+E15+G15+I15+K15</f>
        <v>0</v>
      </c>
      <c r="N15" s="14">
        <f>L15+M15</f>
        <v>119426523</v>
      </c>
      <c r="P15" s="3" t="s">
        <v>12</v>
      </c>
      <c r="Q15" s="2">
        <v>5459</v>
      </c>
      <c r="R15" s="2">
        <v>0</v>
      </c>
      <c r="S15" s="2">
        <v>3512</v>
      </c>
      <c r="T15" s="2">
        <v>0</v>
      </c>
      <c r="U15" s="2">
        <v>2586</v>
      </c>
      <c r="V15" s="2">
        <v>0</v>
      </c>
      <c r="W15" s="2">
        <v>14964</v>
      </c>
      <c r="X15" s="2">
        <v>0</v>
      </c>
      <c r="Y15" s="2">
        <v>1485</v>
      </c>
      <c r="Z15" s="2">
        <v>0</v>
      </c>
      <c r="AA15" s="1">
        <f>Q15+S15+U15+W15+Y15</f>
        <v>28006</v>
      </c>
      <c r="AB15" s="13">
        <f>R15+T15+V15+X15+Z15</f>
        <v>0</v>
      </c>
      <c r="AC15" s="14">
        <f>AA15+AB15</f>
        <v>28006</v>
      </c>
      <c r="AE15" s="3" t="s">
        <v>12</v>
      </c>
      <c r="AF15" s="2">
        <f>IFERROR(B15/Q15, "N.A.")</f>
        <v>3749.3881663308307</v>
      </c>
      <c r="AG15" s="2" t="str">
        <f t="shared" ref="AG15:AR19" si="0">IFERROR(C15/R15, "N.A.")</f>
        <v>N.A.</v>
      </c>
      <c r="AH15" s="2">
        <f t="shared" si="0"/>
        <v>6034.48291571754</v>
      </c>
      <c r="AI15" s="2" t="str">
        <f t="shared" si="0"/>
        <v>N.A.</v>
      </c>
      <c r="AJ15" s="2">
        <f t="shared" si="0"/>
        <v>8172.8538283062644</v>
      </c>
      <c r="AK15" s="2" t="str">
        <f t="shared" si="0"/>
        <v>N.A.</v>
      </c>
      <c r="AL15" s="2">
        <f t="shared" si="0"/>
        <v>3784.4499465383592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4264.3191816039416</v>
      </c>
      <c r="AQ15" s="13" t="str">
        <f t="shared" si="0"/>
        <v>N.A.</v>
      </c>
      <c r="AR15" s="14">
        <f t="shared" si="0"/>
        <v>4264.3191816039416</v>
      </c>
    </row>
    <row r="16" spans="1:44" ht="15" customHeight="1" thickBot="1" x14ac:dyDescent="0.3">
      <c r="A16" s="3" t="s">
        <v>13</v>
      </c>
      <c r="B16" s="2">
        <v>20100001</v>
      </c>
      <c r="C16" s="2">
        <v>1449960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20100001</v>
      </c>
      <c r="M16" s="13">
        <f t="shared" si="1"/>
        <v>1449960</v>
      </c>
      <c r="N16" s="14">
        <f t="shared" ref="N16:N18" si="2">L16+M16</f>
        <v>21549961</v>
      </c>
      <c r="P16" s="3" t="s">
        <v>13</v>
      </c>
      <c r="Q16" s="2">
        <v>6412</v>
      </c>
      <c r="R16" s="2">
        <v>281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6412</v>
      </c>
      <c r="AB16" s="13">
        <f t="shared" si="3"/>
        <v>281</v>
      </c>
      <c r="AC16" s="14">
        <f t="shared" ref="AC16:AC18" si="4">AA16+AB16</f>
        <v>6693</v>
      </c>
      <c r="AE16" s="3" t="s">
        <v>13</v>
      </c>
      <c r="AF16" s="2">
        <f t="shared" ref="AF16:AF19" si="5">IFERROR(B16/Q16, "N.A.")</f>
        <v>3134.7475046787272</v>
      </c>
      <c r="AG16" s="2">
        <f t="shared" si="0"/>
        <v>5160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3134.7475046787272</v>
      </c>
      <c r="AQ16" s="13">
        <f t="shared" si="0"/>
        <v>5160</v>
      </c>
      <c r="AR16" s="14">
        <f t="shared" si="0"/>
        <v>3219.7760346630807</v>
      </c>
    </row>
    <row r="17" spans="1:44" ht="15" customHeight="1" thickBot="1" x14ac:dyDescent="0.3">
      <c r="A17" s="3" t="s">
        <v>14</v>
      </c>
      <c r="B17" s="2">
        <v>87938638</v>
      </c>
      <c r="C17" s="2">
        <v>377270059.00000018</v>
      </c>
      <c r="D17" s="2">
        <v>25131384.000000004</v>
      </c>
      <c r="E17" s="2">
        <v>2253200</v>
      </c>
      <c r="F17" s="2"/>
      <c r="G17" s="2">
        <v>34477530</v>
      </c>
      <c r="H17" s="2"/>
      <c r="I17" s="2">
        <v>17680820</v>
      </c>
      <c r="J17" s="2">
        <v>0</v>
      </c>
      <c r="K17" s="2"/>
      <c r="L17" s="1">
        <f t="shared" si="1"/>
        <v>113070022</v>
      </c>
      <c r="M17" s="13">
        <f t="shared" si="1"/>
        <v>431681609.00000018</v>
      </c>
      <c r="N17" s="14">
        <f t="shared" si="2"/>
        <v>544751631.00000024</v>
      </c>
      <c r="P17" s="3" t="s">
        <v>14</v>
      </c>
      <c r="Q17" s="2">
        <v>18451</v>
      </c>
      <c r="R17" s="2">
        <v>54358</v>
      </c>
      <c r="S17" s="2">
        <v>4328</v>
      </c>
      <c r="T17" s="2">
        <v>262</v>
      </c>
      <c r="U17" s="2">
        <v>0</v>
      </c>
      <c r="V17" s="2">
        <v>4823</v>
      </c>
      <c r="W17" s="2">
        <v>0</v>
      </c>
      <c r="X17" s="2">
        <v>2849</v>
      </c>
      <c r="Y17" s="2">
        <v>5679</v>
      </c>
      <c r="Z17" s="2">
        <v>0</v>
      </c>
      <c r="AA17" s="1">
        <f t="shared" si="3"/>
        <v>28458</v>
      </c>
      <c r="AB17" s="13">
        <f t="shared" si="3"/>
        <v>62292</v>
      </c>
      <c r="AC17" s="14">
        <f t="shared" si="4"/>
        <v>90750</v>
      </c>
      <c r="AE17" s="3" t="s">
        <v>14</v>
      </c>
      <c r="AF17" s="2">
        <f t="shared" si="5"/>
        <v>4766.0635195924342</v>
      </c>
      <c r="AG17" s="2">
        <f t="shared" si="0"/>
        <v>6940.4698296478928</v>
      </c>
      <c r="AH17" s="2">
        <f t="shared" si="0"/>
        <v>5806.6968576709805</v>
      </c>
      <c r="AI17" s="2">
        <f t="shared" si="0"/>
        <v>8600</v>
      </c>
      <c r="AJ17" s="2" t="str">
        <f t="shared" si="0"/>
        <v>N.A.</v>
      </c>
      <c r="AK17" s="2">
        <f t="shared" si="0"/>
        <v>7148.565208376529</v>
      </c>
      <c r="AL17" s="2" t="str">
        <f t="shared" si="0"/>
        <v>N.A.</v>
      </c>
      <c r="AM17" s="2">
        <f t="shared" si="0"/>
        <v>6205.9740259740256</v>
      </c>
      <c r="AN17" s="2">
        <f t="shared" si="0"/>
        <v>0</v>
      </c>
      <c r="AO17" s="2" t="str">
        <f t="shared" si="0"/>
        <v>N.A.</v>
      </c>
      <c r="AP17" s="15">
        <f t="shared" si="0"/>
        <v>3973.2244711504673</v>
      </c>
      <c r="AQ17" s="13">
        <f t="shared" si="0"/>
        <v>6929.9686797662653</v>
      </c>
      <c r="AR17" s="14">
        <f t="shared" si="0"/>
        <v>6002.7727933884325</v>
      </c>
    </row>
    <row r="18" spans="1:44" ht="15" customHeight="1" thickBot="1" x14ac:dyDescent="0.3">
      <c r="A18" s="3" t="s">
        <v>15</v>
      </c>
      <c r="B18" s="2">
        <v>10662925</v>
      </c>
      <c r="C18" s="2"/>
      <c r="D18" s="2">
        <v>331100</v>
      </c>
      <c r="E18" s="2"/>
      <c r="F18" s="2"/>
      <c r="G18" s="2">
        <v>9561742</v>
      </c>
      <c r="H18" s="2">
        <v>2168596.0000000005</v>
      </c>
      <c r="I18" s="2"/>
      <c r="J18" s="2">
        <v>0</v>
      </c>
      <c r="K18" s="2"/>
      <c r="L18" s="1">
        <f t="shared" si="1"/>
        <v>13162621</v>
      </c>
      <c r="M18" s="13">
        <f t="shared" si="1"/>
        <v>9561742</v>
      </c>
      <c r="N18" s="14">
        <f t="shared" si="2"/>
        <v>22724363</v>
      </c>
      <c r="P18" s="3" t="s">
        <v>15</v>
      </c>
      <c r="Q18" s="2">
        <v>3295</v>
      </c>
      <c r="R18" s="2">
        <v>0</v>
      </c>
      <c r="S18" s="2">
        <v>110</v>
      </c>
      <c r="T18" s="2">
        <v>0</v>
      </c>
      <c r="U18" s="2">
        <v>0</v>
      </c>
      <c r="V18" s="2">
        <v>704</v>
      </c>
      <c r="W18" s="2">
        <v>2276</v>
      </c>
      <c r="X18" s="2">
        <v>0</v>
      </c>
      <c r="Y18" s="2">
        <v>732</v>
      </c>
      <c r="Z18" s="2">
        <v>0</v>
      </c>
      <c r="AA18" s="1">
        <f t="shared" si="3"/>
        <v>6413</v>
      </c>
      <c r="AB18" s="13">
        <f t="shared" si="3"/>
        <v>704</v>
      </c>
      <c r="AC18" s="21">
        <f t="shared" si="4"/>
        <v>7117</v>
      </c>
      <c r="AE18" s="3" t="s">
        <v>15</v>
      </c>
      <c r="AF18" s="2">
        <f t="shared" si="5"/>
        <v>3236.0925644916542</v>
      </c>
      <c r="AG18" s="2" t="str">
        <f t="shared" si="0"/>
        <v>N.A.</v>
      </c>
      <c r="AH18" s="2">
        <f t="shared" si="0"/>
        <v>3010</v>
      </c>
      <c r="AI18" s="2" t="str">
        <f t="shared" si="0"/>
        <v>N.A.</v>
      </c>
      <c r="AJ18" s="2" t="str">
        <f t="shared" si="0"/>
        <v>N.A.</v>
      </c>
      <c r="AK18" s="2">
        <f t="shared" si="0"/>
        <v>13582.019886363636</v>
      </c>
      <c r="AL18" s="2">
        <f t="shared" si="0"/>
        <v>952.81019332161702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2052.4904101044754</v>
      </c>
      <c r="AQ18" s="13">
        <f t="shared" si="0"/>
        <v>13582.019886363636</v>
      </c>
      <c r="AR18" s="14">
        <f t="shared" si="0"/>
        <v>3192.9693691162006</v>
      </c>
    </row>
    <row r="19" spans="1:44" ht="15" customHeight="1" thickBot="1" x14ac:dyDescent="0.3">
      <c r="A19" s="4" t="s">
        <v>16</v>
      </c>
      <c r="B19" s="2">
        <v>139169473.99999991</v>
      </c>
      <c r="C19" s="2">
        <v>378720018.99999988</v>
      </c>
      <c r="D19" s="2">
        <v>46655588</v>
      </c>
      <c r="E19" s="2">
        <v>2253200</v>
      </c>
      <c r="F19" s="2">
        <v>21135000</v>
      </c>
      <c r="G19" s="2">
        <v>44039272.000000015</v>
      </c>
      <c r="H19" s="2">
        <v>58799105.000000037</v>
      </c>
      <c r="I19" s="2">
        <v>17680820</v>
      </c>
      <c r="J19" s="2">
        <v>0</v>
      </c>
      <c r="K19" s="2"/>
      <c r="L19" s="1">
        <f t="shared" ref="L19" si="6">B19+D19+F19+H19+J19</f>
        <v>265759166.99999994</v>
      </c>
      <c r="M19" s="13">
        <f t="shared" ref="M19" si="7">C19+E19+G19+I19+K19</f>
        <v>442693310.99999988</v>
      </c>
      <c r="N19" s="21">
        <f t="shared" ref="N19" si="8">L19+M19</f>
        <v>708452477.99999976</v>
      </c>
      <c r="P19" s="4" t="s">
        <v>16</v>
      </c>
      <c r="Q19" s="2">
        <v>33617</v>
      </c>
      <c r="R19" s="2">
        <v>54639</v>
      </c>
      <c r="S19" s="2">
        <v>7950</v>
      </c>
      <c r="T19" s="2">
        <v>262</v>
      </c>
      <c r="U19" s="2">
        <v>2586</v>
      </c>
      <c r="V19" s="2">
        <v>5527</v>
      </c>
      <c r="W19" s="2">
        <v>17240</v>
      </c>
      <c r="X19" s="2">
        <v>2849</v>
      </c>
      <c r="Y19" s="2">
        <v>7896</v>
      </c>
      <c r="Z19" s="2">
        <v>0</v>
      </c>
      <c r="AA19" s="1">
        <f t="shared" ref="AA19" si="9">Q19+S19+U19+W19+Y19</f>
        <v>69289</v>
      </c>
      <c r="AB19" s="13">
        <f t="shared" ref="AB19" si="10">R19+T19+V19+X19+Z19</f>
        <v>63277</v>
      </c>
      <c r="AC19" s="14">
        <f t="shared" ref="AC19" si="11">AA19+AB19</f>
        <v>132566</v>
      </c>
      <c r="AE19" s="4" t="s">
        <v>16</v>
      </c>
      <c r="AF19" s="2">
        <f t="shared" si="5"/>
        <v>4139.8540619329478</v>
      </c>
      <c r="AG19" s="2">
        <f t="shared" si="0"/>
        <v>6931.313146287448</v>
      </c>
      <c r="AH19" s="2">
        <f t="shared" si="0"/>
        <v>5868.6274213836477</v>
      </c>
      <c r="AI19" s="2">
        <f t="shared" si="0"/>
        <v>8600</v>
      </c>
      <c r="AJ19" s="2">
        <f t="shared" si="0"/>
        <v>8172.8538283062644</v>
      </c>
      <c r="AK19" s="2">
        <f t="shared" si="0"/>
        <v>7968.0246064772964</v>
      </c>
      <c r="AL19" s="2">
        <f t="shared" si="0"/>
        <v>3410.620939675176</v>
      </c>
      <c r="AM19" s="2">
        <f t="shared" si="0"/>
        <v>6205.9740259740256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3835.5174270086154</v>
      </c>
      <c r="AQ19" s="13">
        <f t="shared" ref="AQ19" si="13">IFERROR(M19/AB19, "N.A.")</f>
        <v>6996.1172463928424</v>
      </c>
      <c r="AR19" s="14">
        <f t="shared" ref="AR19" si="14">IFERROR(N19/AC19, "N.A.")</f>
        <v>5344.1491634355698</v>
      </c>
    </row>
    <row r="20" spans="1:44" ht="15" customHeight="1" thickBot="1" x14ac:dyDescent="0.3">
      <c r="A20" s="5" t="s">
        <v>0</v>
      </c>
      <c r="B20" s="42">
        <f>B19+C19</f>
        <v>517889492.99999976</v>
      </c>
      <c r="C20" s="43"/>
      <c r="D20" s="42">
        <f>D19+E19</f>
        <v>48908788</v>
      </c>
      <c r="E20" s="43"/>
      <c r="F20" s="42">
        <f>F19+G19</f>
        <v>65174272.000000015</v>
      </c>
      <c r="G20" s="43"/>
      <c r="H20" s="42">
        <f>H19+I19</f>
        <v>76479925.00000003</v>
      </c>
      <c r="I20" s="43"/>
      <c r="J20" s="42">
        <f>J19+K19</f>
        <v>0</v>
      </c>
      <c r="K20" s="43"/>
      <c r="L20" s="42">
        <f>L19+M19</f>
        <v>708452477.99999976</v>
      </c>
      <c r="M20" s="46"/>
      <c r="N20" s="22">
        <f>B20+D20+F20+H20+J20</f>
        <v>708452477.99999976</v>
      </c>
      <c r="P20" s="5" t="s">
        <v>0</v>
      </c>
      <c r="Q20" s="42">
        <f>Q19+R19</f>
        <v>88256</v>
      </c>
      <c r="R20" s="43"/>
      <c r="S20" s="42">
        <f>S19+T19</f>
        <v>8212</v>
      </c>
      <c r="T20" s="43"/>
      <c r="U20" s="42">
        <f>U19+V19</f>
        <v>8113</v>
      </c>
      <c r="V20" s="43"/>
      <c r="W20" s="42">
        <f>W19+X19</f>
        <v>20089</v>
      </c>
      <c r="X20" s="43"/>
      <c r="Y20" s="42">
        <f>Y19+Z19</f>
        <v>7896</v>
      </c>
      <c r="Z20" s="43"/>
      <c r="AA20" s="42">
        <f>AA19+AB19</f>
        <v>132566</v>
      </c>
      <c r="AB20" s="43"/>
      <c r="AC20" s="23">
        <f>Q20+S20+U20+W20+Y20</f>
        <v>132566</v>
      </c>
      <c r="AE20" s="5" t="s">
        <v>0</v>
      </c>
      <c r="AF20" s="44">
        <f>IFERROR(B20/Q20,"N.A.")</f>
        <v>5868.0372212654074</v>
      </c>
      <c r="AG20" s="45"/>
      <c r="AH20" s="44">
        <f>IFERROR(D20/S20,"N.A.")</f>
        <v>5955.7705796395521</v>
      </c>
      <c r="AI20" s="45"/>
      <c r="AJ20" s="44">
        <f>IFERROR(F20/U20,"N.A.")</f>
        <v>8033.3134475533116</v>
      </c>
      <c r="AK20" s="45"/>
      <c r="AL20" s="44">
        <f>IFERROR(H20/W20,"N.A.")</f>
        <v>3807.0548558912851</v>
      </c>
      <c r="AM20" s="45"/>
      <c r="AN20" s="44">
        <f>IFERROR(J20/Y20,"N.A.")</f>
        <v>0</v>
      </c>
      <c r="AO20" s="45"/>
      <c r="AP20" s="44">
        <f>IFERROR(L20/AA20,"N.A.")</f>
        <v>5344.1491634355698</v>
      </c>
      <c r="AQ20" s="45"/>
      <c r="AR20" s="16">
        <f>IFERROR(N20/AC20, "N.A.")</f>
        <v>5344.1491634355698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16477370.000000004</v>
      </c>
      <c r="C27" s="2"/>
      <c r="D27" s="2">
        <v>21102704</v>
      </c>
      <c r="E27" s="2"/>
      <c r="F27" s="2">
        <v>18013200</v>
      </c>
      <c r="G27" s="2"/>
      <c r="H27" s="2">
        <v>41571480</v>
      </c>
      <c r="I27" s="2"/>
      <c r="J27" s="2">
        <v>0</v>
      </c>
      <c r="K27" s="2"/>
      <c r="L27" s="1">
        <f>B27+D27+F27+H27+J27</f>
        <v>97164754</v>
      </c>
      <c r="M27" s="13">
        <f>C27+E27+G27+I27+K27</f>
        <v>0</v>
      </c>
      <c r="N27" s="14">
        <f>L27+M27</f>
        <v>97164754</v>
      </c>
      <c r="P27" s="3" t="s">
        <v>12</v>
      </c>
      <c r="Q27" s="2">
        <v>3401</v>
      </c>
      <c r="R27" s="2">
        <v>0</v>
      </c>
      <c r="S27" s="2">
        <v>3399</v>
      </c>
      <c r="T27" s="2">
        <v>0</v>
      </c>
      <c r="U27" s="2">
        <v>2036</v>
      </c>
      <c r="V27" s="2">
        <v>0</v>
      </c>
      <c r="W27" s="2">
        <v>7397</v>
      </c>
      <c r="X27" s="2">
        <v>0</v>
      </c>
      <c r="Y27" s="2">
        <v>490</v>
      </c>
      <c r="Z27" s="2">
        <v>0</v>
      </c>
      <c r="AA27" s="1">
        <f>Q27+S27+U27+W27+Y27</f>
        <v>16723</v>
      </c>
      <c r="AB27" s="13">
        <f>R27+T27+V27+X27+Z27</f>
        <v>0</v>
      </c>
      <c r="AC27" s="14">
        <f>AA27+AB27</f>
        <v>16723</v>
      </c>
      <c r="AE27" s="3" t="s">
        <v>12</v>
      </c>
      <c r="AF27" s="2">
        <f>IFERROR(B27/Q27, "N.A.")</f>
        <v>4844.8603351955317</v>
      </c>
      <c r="AG27" s="2" t="str">
        <f t="shared" ref="AG27:AR31" si="15">IFERROR(C27/R27, "N.A.")</f>
        <v>N.A.</v>
      </c>
      <c r="AH27" s="2">
        <f t="shared" si="15"/>
        <v>6208.5036775522212</v>
      </c>
      <c r="AI27" s="2" t="str">
        <f t="shared" si="15"/>
        <v>N.A.</v>
      </c>
      <c r="AJ27" s="2">
        <f t="shared" si="15"/>
        <v>8847.3477406679758</v>
      </c>
      <c r="AK27" s="2" t="str">
        <f t="shared" si="15"/>
        <v>N.A.</v>
      </c>
      <c r="AL27" s="2">
        <f t="shared" si="15"/>
        <v>5620.0459645802348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5810.2466064701312</v>
      </c>
      <c r="AQ27" s="13" t="str">
        <f t="shared" si="15"/>
        <v>N.A.</v>
      </c>
      <c r="AR27" s="14">
        <f t="shared" si="15"/>
        <v>5810.2466064701312</v>
      </c>
    </row>
    <row r="28" spans="1:44" ht="15" customHeight="1" thickBot="1" x14ac:dyDescent="0.3">
      <c r="A28" s="3" t="s">
        <v>13</v>
      </c>
      <c r="B28" s="2">
        <v>2153210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2153210</v>
      </c>
      <c r="M28" s="13">
        <f t="shared" si="16"/>
        <v>0</v>
      </c>
      <c r="N28" s="14">
        <f t="shared" ref="N28:N30" si="17">L28+M28</f>
        <v>2153210</v>
      </c>
      <c r="P28" s="3" t="s">
        <v>13</v>
      </c>
      <c r="Q28" s="2">
        <v>531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531</v>
      </c>
      <c r="AB28" s="13">
        <f t="shared" si="18"/>
        <v>0</v>
      </c>
      <c r="AC28" s="14">
        <f t="shared" ref="AC28:AC30" si="19">AA28+AB28</f>
        <v>531</v>
      </c>
      <c r="AE28" s="3" t="s">
        <v>13</v>
      </c>
      <c r="AF28" s="2">
        <f t="shared" ref="AF28:AF31" si="20">IFERROR(B28/Q28, "N.A.")</f>
        <v>4055.0094161958568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4055.0094161958568</v>
      </c>
      <c r="AQ28" s="13" t="str">
        <f t="shared" si="15"/>
        <v>N.A.</v>
      </c>
      <c r="AR28" s="14">
        <f t="shared" si="15"/>
        <v>4055.0094161958568</v>
      </c>
    </row>
    <row r="29" spans="1:44" ht="15" customHeight="1" thickBot="1" x14ac:dyDescent="0.3">
      <c r="A29" s="3" t="s">
        <v>14</v>
      </c>
      <c r="B29" s="2">
        <v>55860286.000000007</v>
      </c>
      <c r="C29" s="2">
        <v>227703126.99999988</v>
      </c>
      <c r="D29" s="2">
        <v>14794334</v>
      </c>
      <c r="E29" s="2"/>
      <c r="F29" s="2"/>
      <c r="G29" s="2">
        <v>18120430</v>
      </c>
      <c r="H29" s="2"/>
      <c r="I29" s="2">
        <v>14370119.999999998</v>
      </c>
      <c r="J29" s="2">
        <v>0</v>
      </c>
      <c r="K29" s="2"/>
      <c r="L29" s="1">
        <f t="shared" si="16"/>
        <v>70654620</v>
      </c>
      <c r="M29" s="13">
        <f t="shared" si="16"/>
        <v>260193676.99999988</v>
      </c>
      <c r="N29" s="14">
        <f t="shared" si="17"/>
        <v>330848296.99999988</v>
      </c>
      <c r="P29" s="3" t="s">
        <v>14</v>
      </c>
      <c r="Q29" s="2">
        <v>10869</v>
      </c>
      <c r="R29" s="2">
        <v>31834</v>
      </c>
      <c r="S29" s="2">
        <v>1745</v>
      </c>
      <c r="T29" s="2">
        <v>0</v>
      </c>
      <c r="U29" s="2">
        <v>0</v>
      </c>
      <c r="V29" s="2">
        <v>2609</v>
      </c>
      <c r="W29" s="2">
        <v>0</v>
      </c>
      <c r="X29" s="2">
        <v>1771</v>
      </c>
      <c r="Y29" s="2">
        <v>1687</v>
      </c>
      <c r="Z29" s="2">
        <v>0</v>
      </c>
      <c r="AA29" s="1">
        <f t="shared" si="18"/>
        <v>14301</v>
      </c>
      <c r="AB29" s="13">
        <f t="shared" si="18"/>
        <v>36214</v>
      </c>
      <c r="AC29" s="14">
        <f t="shared" si="19"/>
        <v>50515</v>
      </c>
      <c r="AE29" s="3" t="s">
        <v>14</v>
      </c>
      <c r="AF29" s="2">
        <f t="shared" si="20"/>
        <v>5139.4135615051991</v>
      </c>
      <c r="AG29" s="2">
        <f t="shared" si="15"/>
        <v>7152.8280140730003</v>
      </c>
      <c r="AH29" s="2">
        <f t="shared" si="15"/>
        <v>8478.1283667621774</v>
      </c>
      <c r="AI29" s="2" t="str">
        <f t="shared" si="15"/>
        <v>N.A.</v>
      </c>
      <c r="AJ29" s="2" t="str">
        <f t="shared" si="15"/>
        <v>N.A.</v>
      </c>
      <c r="AK29" s="2">
        <f t="shared" si="15"/>
        <v>6945.3545419701031</v>
      </c>
      <c r="AL29" s="2" t="str">
        <f t="shared" si="15"/>
        <v>N.A.</v>
      </c>
      <c r="AM29" s="2">
        <f t="shared" si="15"/>
        <v>8114.1276115189148</v>
      </c>
      <c r="AN29" s="2">
        <f t="shared" si="15"/>
        <v>0</v>
      </c>
      <c r="AO29" s="2" t="str">
        <f t="shared" si="15"/>
        <v>N.A.</v>
      </c>
      <c r="AP29" s="15">
        <f t="shared" si="15"/>
        <v>4940.5370253828405</v>
      </c>
      <c r="AQ29" s="13">
        <f t="shared" si="15"/>
        <v>7184.8919478654634</v>
      </c>
      <c r="AR29" s="14">
        <f t="shared" si="15"/>
        <v>6549.5060279124991</v>
      </c>
    </row>
    <row r="30" spans="1:44" ht="15" customHeight="1" thickBot="1" x14ac:dyDescent="0.3">
      <c r="A30" s="3" t="s">
        <v>15</v>
      </c>
      <c r="B30" s="2">
        <v>10662925</v>
      </c>
      <c r="C30" s="2"/>
      <c r="D30" s="2">
        <v>331100</v>
      </c>
      <c r="E30" s="2"/>
      <c r="F30" s="2"/>
      <c r="G30" s="2">
        <v>9090871</v>
      </c>
      <c r="H30" s="2">
        <v>2168596.0000000005</v>
      </c>
      <c r="I30" s="2"/>
      <c r="J30" s="2">
        <v>0</v>
      </c>
      <c r="K30" s="2"/>
      <c r="L30" s="1">
        <f t="shared" si="16"/>
        <v>13162621</v>
      </c>
      <c r="M30" s="13">
        <f t="shared" si="16"/>
        <v>9090871</v>
      </c>
      <c r="N30" s="14">
        <f t="shared" si="17"/>
        <v>22253492</v>
      </c>
      <c r="P30" s="3" t="s">
        <v>15</v>
      </c>
      <c r="Q30" s="2">
        <v>3295</v>
      </c>
      <c r="R30" s="2">
        <v>0</v>
      </c>
      <c r="S30" s="2">
        <v>110</v>
      </c>
      <c r="T30" s="2">
        <v>0</v>
      </c>
      <c r="U30" s="2">
        <v>0</v>
      </c>
      <c r="V30" s="2">
        <v>591</v>
      </c>
      <c r="W30" s="2">
        <v>2276</v>
      </c>
      <c r="X30" s="2">
        <v>0</v>
      </c>
      <c r="Y30" s="2">
        <v>424</v>
      </c>
      <c r="Z30" s="2">
        <v>0</v>
      </c>
      <c r="AA30" s="1">
        <f t="shared" si="18"/>
        <v>6105</v>
      </c>
      <c r="AB30" s="13">
        <f t="shared" si="18"/>
        <v>591</v>
      </c>
      <c r="AC30" s="21">
        <f t="shared" si="19"/>
        <v>6696</v>
      </c>
      <c r="AE30" s="3" t="s">
        <v>15</v>
      </c>
      <c r="AF30" s="2">
        <f t="shared" si="20"/>
        <v>3236.0925644916542</v>
      </c>
      <c r="AG30" s="2" t="str">
        <f t="shared" si="15"/>
        <v>N.A.</v>
      </c>
      <c r="AH30" s="2">
        <f t="shared" si="15"/>
        <v>3010</v>
      </c>
      <c r="AI30" s="2" t="str">
        <f t="shared" si="15"/>
        <v>N.A.</v>
      </c>
      <c r="AJ30" s="2" t="str">
        <f t="shared" si="15"/>
        <v>N.A.</v>
      </c>
      <c r="AK30" s="2">
        <f t="shared" si="15"/>
        <v>15382.184433164128</v>
      </c>
      <c r="AL30" s="2">
        <f t="shared" si="15"/>
        <v>952.81019332161702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2156.0394758394759</v>
      </c>
      <c r="AQ30" s="13">
        <f t="shared" si="15"/>
        <v>15382.184433164128</v>
      </c>
      <c r="AR30" s="14">
        <f t="shared" si="15"/>
        <v>3323.400836320191</v>
      </c>
    </row>
    <row r="31" spans="1:44" ht="15" customHeight="1" thickBot="1" x14ac:dyDescent="0.3">
      <c r="A31" s="4" t="s">
        <v>16</v>
      </c>
      <c r="B31" s="2">
        <v>85153791.00000003</v>
      </c>
      <c r="C31" s="2">
        <v>227703126.99999988</v>
      </c>
      <c r="D31" s="2">
        <v>36228138</v>
      </c>
      <c r="E31" s="2"/>
      <c r="F31" s="2">
        <v>18013200</v>
      </c>
      <c r="G31" s="2">
        <v>27211301</v>
      </c>
      <c r="H31" s="2">
        <v>43740076</v>
      </c>
      <c r="I31" s="2">
        <v>14370119.999999998</v>
      </c>
      <c r="J31" s="2">
        <v>0</v>
      </c>
      <c r="K31" s="2"/>
      <c r="L31" s="1">
        <f t="shared" ref="L31" si="21">B31+D31+F31+H31+J31</f>
        <v>183135205.00000003</v>
      </c>
      <c r="M31" s="13">
        <f t="shared" ref="M31" si="22">C31+E31+G31+I31+K31</f>
        <v>269284547.99999988</v>
      </c>
      <c r="N31" s="21">
        <f t="shared" ref="N31" si="23">L31+M31</f>
        <v>452419752.99999988</v>
      </c>
      <c r="P31" s="4" t="s">
        <v>16</v>
      </c>
      <c r="Q31" s="2">
        <v>18096</v>
      </c>
      <c r="R31" s="2">
        <v>31834</v>
      </c>
      <c r="S31" s="2">
        <v>5254</v>
      </c>
      <c r="T31" s="2">
        <v>0</v>
      </c>
      <c r="U31" s="2">
        <v>2036</v>
      </c>
      <c r="V31" s="2">
        <v>3200</v>
      </c>
      <c r="W31" s="2">
        <v>9673</v>
      </c>
      <c r="X31" s="2">
        <v>1771</v>
      </c>
      <c r="Y31" s="2">
        <v>2601</v>
      </c>
      <c r="Z31" s="2">
        <v>0</v>
      </c>
      <c r="AA31" s="1">
        <f t="shared" ref="AA31" si="24">Q31+S31+U31+W31+Y31</f>
        <v>37660</v>
      </c>
      <c r="AB31" s="13">
        <f t="shared" ref="AB31" si="25">R31+T31+V31+X31+Z31</f>
        <v>36805</v>
      </c>
      <c r="AC31" s="14">
        <f t="shared" ref="AC31" si="26">AA31+AB31</f>
        <v>74465</v>
      </c>
      <c r="AE31" s="4" t="s">
        <v>16</v>
      </c>
      <c r="AF31" s="2">
        <f t="shared" si="20"/>
        <v>4705.6692639257308</v>
      </c>
      <c r="AG31" s="2">
        <f t="shared" si="15"/>
        <v>7152.8280140730003</v>
      </c>
      <c r="AH31" s="2">
        <f t="shared" si="15"/>
        <v>6895.344118766654</v>
      </c>
      <c r="AI31" s="2" t="str">
        <f t="shared" si="15"/>
        <v>N.A.</v>
      </c>
      <c r="AJ31" s="2">
        <f t="shared" si="15"/>
        <v>8847.3477406679758</v>
      </c>
      <c r="AK31" s="2">
        <f t="shared" si="15"/>
        <v>8503.5315625000003</v>
      </c>
      <c r="AL31" s="2">
        <f t="shared" si="15"/>
        <v>4521.8728419311483</v>
      </c>
      <c r="AM31" s="2">
        <f t="shared" si="15"/>
        <v>8114.1276115189148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4862.8572756240046</v>
      </c>
      <c r="AQ31" s="13">
        <f t="shared" ref="AQ31" si="28">IFERROR(M31/AB31, "N.A.")</f>
        <v>7316.5207988045067</v>
      </c>
      <c r="AR31" s="14">
        <f t="shared" ref="AR31" si="29">IFERROR(N31/AC31, "N.A.")</f>
        <v>6075.602672396426</v>
      </c>
    </row>
    <row r="32" spans="1:44" ht="15" customHeight="1" thickBot="1" x14ac:dyDescent="0.3">
      <c r="A32" s="5" t="s">
        <v>0</v>
      </c>
      <c r="B32" s="42">
        <f>B31+C31</f>
        <v>312856917.99999988</v>
      </c>
      <c r="C32" s="43"/>
      <c r="D32" s="42">
        <f>D31+E31</f>
        <v>36228138</v>
      </c>
      <c r="E32" s="43"/>
      <c r="F32" s="42">
        <f>F31+G31</f>
        <v>45224501</v>
      </c>
      <c r="G32" s="43"/>
      <c r="H32" s="42">
        <f>H31+I31</f>
        <v>58110196</v>
      </c>
      <c r="I32" s="43"/>
      <c r="J32" s="42">
        <f>J31+K31</f>
        <v>0</v>
      </c>
      <c r="K32" s="43"/>
      <c r="L32" s="42">
        <f>L31+M31</f>
        <v>452419752.99999988</v>
      </c>
      <c r="M32" s="46"/>
      <c r="N32" s="22">
        <f>B32+D32+F32+H32+J32</f>
        <v>452419752.99999988</v>
      </c>
      <c r="P32" s="5" t="s">
        <v>0</v>
      </c>
      <c r="Q32" s="42">
        <f>Q31+R31</f>
        <v>49930</v>
      </c>
      <c r="R32" s="43"/>
      <c r="S32" s="42">
        <f>S31+T31</f>
        <v>5254</v>
      </c>
      <c r="T32" s="43"/>
      <c r="U32" s="42">
        <f>U31+V31</f>
        <v>5236</v>
      </c>
      <c r="V32" s="43"/>
      <c r="W32" s="42">
        <f>W31+X31</f>
        <v>11444</v>
      </c>
      <c r="X32" s="43"/>
      <c r="Y32" s="42">
        <f>Y31+Z31</f>
        <v>2601</v>
      </c>
      <c r="Z32" s="43"/>
      <c r="AA32" s="42">
        <f>AA31+AB31</f>
        <v>74465</v>
      </c>
      <c r="AB32" s="43"/>
      <c r="AC32" s="23">
        <f>Q32+S32+U32+W32+Y32</f>
        <v>74465</v>
      </c>
      <c r="AE32" s="5" t="s">
        <v>0</v>
      </c>
      <c r="AF32" s="44">
        <f>IFERROR(B32/Q32,"N.A.")</f>
        <v>6265.9106348888417</v>
      </c>
      <c r="AG32" s="45"/>
      <c r="AH32" s="44">
        <f>IFERROR(D32/S32,"N.A.")</f>
        <v>6895.344118766654</v>
      </c>
      <c r="AI32" s="45"/>
      <c r="AJ32" s="44">
        <f>IFERROR(F32/U32,"N.A.")</f>
        <v>8637.2232620320847</v>
      </c>
      <c r="AK32" s="45"/>
      <c r="AL32" s="44">
        <f>IFERROR(H32/W32,"N.A.")</f>
        <v>5077.7871373645576</v>
      </c>
      <c r="AM32" s="45"/>
      <c r="AN32" s="44">
        <f>IFERROR(J32/Y32,"N.A.")</f>
        <v>0</v>
      </c>
      <c r="AO32" s="45"/>
      <c r="AP32" s="44">
        <f>IFERROR(L32/AA32,"N.A.")</f>
        <v>6075.602672396426</v>
      </c>
      <c r="AQ32" s="45"/>
      <c r="AR32" s="16">
        <f>IFERROR(N32/AC32, "N.A.")</f>
        <v>6075.602672396426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3990540</v>
      </c>
      <c r="C39" s="2"/>
      <c r="D39" s="2">
        <v>90400</v>
      </c>
      <c r="E39" s="2"/>
      <c r="F39" s="2">
        <v>3121800</v>
      </c>
      <c r="G39" s="2"/>
      <c r="H39" s="2">
        <v>15059028.999999996</v>
      </c>
      <c r="I39" s="2"/>
      <c r="J39" s="2">
        <v>0</v>
      </c>
      <c r="K39" s="2"/>
      <c r="L39" s="1">
        <f>B39+D39+F39+H39+J39</f>
        <v>22261768.999999996</v>
      </c>
      <c r="M39" s="13">
        <f>C39+E39+G39+I39+K39</f>
        <v>0</v>
      </c>
      <c r="N39" s="14">
        <f>L39+M39</f>
        <v>22261768.999999996</v>
      </c>
      <c r="P39" s="3" t="s">
        <v>12</v>
      </c>
      <c r="Q39" s="2">
        <v>2058</v>
      </c>
      <c r="R39" s="2">
        <v>0</v>
      </c>
      <c r="S39" s="2">
        <v>113</v>
      </c>
      <c r="T39" s="2">
        <v>0</v>
      </c>
      <c r="U39" s="2">
        <v>550</v>
      </c>
      <c r="V39" s="2">
        <v>0</v>
      </c>
      <c r="W39" s="2">
        <v>7567</v>
      </c>
      <c r="X39" s="2">
        <v>0</v>
      </c>
      <c r="Y39" s="2">
        <v>995</v>
      </c>
      <c r="Z39" s="2">
        <v>0</v>
      </c>
      <c r="AA39" s="1">
        <f>Q39+S39+U39+W39+Y39</f>
        <v>11283</v>
      </c>
      <c r="AB39" s="13">
        <f>R39+T39+V39+X39+Z39</f>
        <v>0</v>
      </c>
      <c r="AC39" s="14">
        <f>AA39+AB39</f>
        <v>11283</v>
      </c>
      <c r="AE39" s="3" t="s">
        <v>12</v>
      </c>
      <c r="AF39" s="2">
        <f>IFERROR(B39/Q39, "N.A.")</f>
        <v>1939.0379008746356</v>
      </c>
      <c r="AG39" s="2" t="str">
        <f t="shared" ref="AG39:AR43" si="30">IFERROR(C39/R39, "N.A.")</f>
        <v>N.A.</v>
      </c>
      <c r="AH39" s="2">
        <f t="shared" si="30"/>
        <v>800</v>
      </c>
      <c r="AI39" s="2" t="str">
        <f t="shared" si="30"/>
        <v>N.A.</v>
      </c>
      <c r="AJ39" s="2">
        <f t="shared" si="30"/>
        <v>5676</v>
      </c>
      <c r="AK39" s="2" t="str">
        <f t="shared" si="30"/>
        <v>N.A.</v>
      </c>
      <c r="AL39" s="2">
        <f t="shared" si="30"/>
        <v>1990.0923747852512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1973.0363378534075</v>
      </c>
      <c r="AQ39" s="13" t="str">
        <f t="shared" si="30"/>
        <v>N.A.</v>
      </c>
      <c r="AR39" s="14">
        <f t="shared" si="30"/>
        <v>1973.0363378534075</v>
      </c>
    </row>
    <row r="40" spans="1:44" ht="15" customHeight="1" thickBot="1" x14ac:dyDescent="0.3">
      <c r="A40" s="3" t="s">
        <v>13</v>
      </c>
      <c r="B40" s="2">
        <v>17946791.000000004</v>
      </c>
      <c r="C40" s="2">
        <v>1449960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17946791.000000004</v>
      </c>
      <c r="M40" s="13">
        <f t="shared" si="31"/>
        <v>1449960</v>
      </c>
      <c r="N40" s="14">
        <f t="shared" ref="N40:N42" si="32">L40+M40</f>
        <v>19396751.000000004</v>
      </c>
      <c r="P40" s="3" t="s">
        <v>13</v>
      </c>
      <c r="Q40" s="2">
        <v>5881</v>
      </c>
      <c r="R40" s="2">
        <v>281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5881</v>
      </c>
      <c r="AB40" s="13">
        <f t="shared" si="33"/>
        <v>281</v>
      </c>
      <c r="AC40" s="14">
        <f t="shared" ref="AC40:AC42" si="34">AA40+AB40</f>
        <v>6162</v>
      </c>
      <c r="AE40" s="3" t="s">
        <v>13</v>
      </c>
      <c r="AF40" s="2">
        <f t="shared" ref="AF40:AF43" si="35">IFERROR(B40/Q40, "N.A.")</f>
        <v>3051.6563509607217</v>
      </c>
      <c r="AG40" s="2">
        <f t="shared" si="30"/>
        <v>5160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3051.6563509607217</v>
      </c>
      <c r="AQ40" s="13">
        <f t="shared" si="30"/>
        <v>5160</v>
      </c>
      <c r="AR40" s="14">
        <f t="shared" si="30"/>
        <v>3147.8012009087965</v>
      </c>
    </row>
    <row r="41" spans="1:44" ht="15" customHeight="1" thickBot="1" x14ac:dyDescent="0.3">
      <c r="A41" s="3" t="s">
        <v>14</v>
      </c>
      <c r="B41" s="2">
        <v>32078351.999999996</v>
      </c>
      <c r="C41" s="2">
        <v>149566931.99999997</v>
      </c>
      <c r="D41" s="2">
        <v>10337049.999999998</v>
      </c>
      <c r="E41" s="2">
        <v>2253200</v>
      </c>
      <c r="F41" s="2"/>
      <c r="G41" s="2">
        <v>16357100.000000002</v>
      </c>
      <c r="H41" s="2"/>
      <c r="I41" s="2">
        <v>3310699.9999999995</v>
      </c>
      <c r="J41" s="2">
        <v>0</v>
      </c>
      <c r="K41" s="2"/>
      <c r="L41" s="1">
        <f t="shared" si="31"/>
        <v>42415401.999999993</v>
      </c>
      <c r="M41" s="13">
        <f t="shared" si="31"/>
        <v>171487931.99999997</v>
      </c>
      <c r="N41" s="14">
        <f t="shared" si="32"/>
        <v>213903333.99999997</v>
      </c>
      <c r="P41" s="3" t="s">
        <v>14</v>
      </c>
      <c r="Q41" s="2">
        <v>7582</v>
      </c>
      <c r="R41" s="2">
        <v>22524</v>
      </c>
      <c r="S41" s="2">
        <v>2583</v>
      </c>
      <c r="T41" s="2">
        <v>262</v>
      </c>
      <c r="U41" s="2">
        <v>0</v>
      </c>
      <c r="V41" s="2">
        <v>2214</v>
      </c>
      <c r="W41" s="2">
        <v>0</v>
      </c>
      <c r="X41" s="2">
        <v>1078</v>
      </c>
      <c r="Y41" s="2">
        <v>3992</v>
      </c>
      <c r="Z41" s="2">
        <v>0</v>
      </c>
      <c r="AA41" s="1">
        <f t="shared" si="33"/>
        <v>14157</v>
      </c>
      <c r="AB41" s="13">
        <f t="shared" si="33"/>
        <v>26078</v>
      </c>
      <c r="AC41" s="14">
        <f t="shared" si="34"/>
        <v>40235</v>
      </c>
      <c r="AE41" s="3" t="s">
        <v>14</v>
      </c>
      <c r="AF41" s="2">
        <f t="shared" si="35"/>
        <v>4230.8562384595089</v>
      </c>
      <c r="AG41" s="2">
        <f t="shared" si="30"/>
        <v>6640.3361747469353</v>
      </c>
      <c r="AH41" s="2">
        <f t="shared" si="30"/>
        <v>4001.9550909794807</v>
      </c>
      <c r="AI41" s="2">
        <f t="shared" si="30"/>
        <v>8600</v>
      </c>
      <c r="AJ41" s="2" t="str">
        <f t="shared" si="30"/>
        <v>N.A.</v>
      </c>
      <c r="AK41" s="2">
        <f t="shared" si="30"/>
        <v>7388.0307136404708</v>
      </c>
      <c r="AL41" s="2" t="str">
        <f t="shared" si="30"/>
        <v>N.A.</v>
      </c>
      <c r="AM41" s="2">
        <f t="shared" si="30"/>
        <v>3071.1502782931352</v>
      </c>
      <c r="AN41" s="2">
        <f t="shared" si="30"/>
        <v>0</v>
      </c>
      <c r="AO41" s="2" t="str">
        <f t="shared" si="30"/>
        <v>N.A.</v>
      </c>
      <c r="AP41" s="15">
        <f t="shared" si="30"/>
        <v>2996.0727555273006</v>
      </c>
      <c r="AQ41" s="13">
        <f t="shared" si="30"/>
        <v>6575.9618068870304</v>
      </c>
      <c r="AR41" s="14">
        <f t="shared" si="30"/>
        <v>5316.3497949546409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470871</v>
      </c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470871</v>
      </c>
      <c r="N42" s="14">
        <f t="shared" si="32"/>
        <v>470871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113</v>
      </c>
      <c r="W42" s="2">
        <v>0</v>
      </c>
      <c r="X42" s="2">
        <v>0</v>
      </c>
      <c r="Y42" s="2">
        <v>308</v>
      </c>
      <c r="Z42" s="2">
        <v>0</v>
      </c>
      <c r="AA42" s="1">
        <f t="shared" si="33"/>
        <v>308</v>
      </c>
      <c r="AB42" s="13">
        <f t="shared" si="33"/>
        <v>113</v>
      </c>
      <c r="AC42" s="14">
        <f t="shared" si="34"/>
        <v>421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4167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>
        <f t="shared" si="30"/>
        <v>4167</v>
      </c>
      <c r="AR42" s="14">
        <f t="shared" si="30"/>
        <v>1118.4584323040381</v>
      </c>
    </row>
    <row r="43" spans="1:44" ht="15" customHeight="1" thickBot="1" x14ac:dyDescent="0.3">
      <c r="A43" s="4" t="s">
        <v>16</v>
      </c>
      <c r="B43" s="2">
        <v>54015683.000000007</v>
      </c>
      <c r="C43" s="2">
        <v>151016892.00000003</v>
      </c>
      <c r="D43" s="2">
        <v>10427449.999999998</v>
      </c>
      <c r="E43" s="2">
        <v>2253200</v>
      </c>
      <c r="F43" s="2">
        <v>3121800</v>
      </c>
      <c r="G43" s="2">
        <v>16827971.000000004</v>
      </c>
      <c r="H43" s="2">
        <v>15059028.999999996</v>
      </c>
      <c r="I43" s="2">
        <v>3310699.9999999995</v>
      </c>
      <c r="J43" s="2">
        <v>0</v>
      </c>
      <c r="K43" s="2"/>
      <c r="L43" s="1">
        <f t="shared" ref="L43" si="36">B43+D43+F43+H43+J43</f>
        <v>82623962</v>
      </c>
      <c r="M43" s="13">
        <f t="shared" ref="M43" si="37">C43+E43+G43+I43+K43</f>
        <v>173408763.00000003</v>
      </c>
      <c r="N43" s="21">
        <f t="shared" ref="N43" si="38">L43+M43</f>
        <v>256032725.00000003</v>
      </c>
      <c r="P43" s="4" t="s">
        <v>16</v>
      </c>
      <c r="Q43" s="2">
        <v>15521</v>
      </c>
      <c r="R43" s="2">
        <v>22805</v>
      </c>
      <c r="S43" s="2">
        <v>2696</v>
      </c>
      <c r="T43" s="2">
        <v>262</v>
      </c>
      <c r="U43" s="2">
        <v>550</v>
      </c>
      <c r="V43" s="2">
        <v>2327</v>
      </c>
      <c r="W43" s="2">
        <v>7567</v>
      </c>
      <c r="X43" s="2">
        <v>1078</v>
      </c>
      <c r="Y43" s="2">
        <v>5295</v>
      </c>
      <c r="Z43" s="2">
        <v>0</v>
      </c>
      <c r="AA43" s="1">
        <f t="shared" ref="AA43" si="39">Q43+S43+U43+W43+Y43</f>
        <v>31629</v>
      </c>
      <c r="AB43" s="13">
        <f t="shared" ref="AB43" si="40">R43+T43+V43+X43+Z43</f>
        <v>26472</v>
      </c>
      <c r="AC43" s="21">
        <f t="shared" ref="AC43" si="41">AA43+AB43</f>
        <v>58101</v>
      </c>
      <c r="AE43" s="4" t="s">
        <v>16</v>
      </c>
      <c r="AF43" s="2">
        <f t="shared" si="35"/>
        <v>3480.1677082662204</v>
      </c>
      <c r="AG43" s="2">
        <f t="shared" si="30"/>
        <v>6622.0956807717621</v>
      </c>
      <c r="AH43" s="2">
        <f t="shared" si="30"/>
        <v>3867.7485163204742</v>
      </c>
      <c r="AI43" s="2">
        <f t="shared" si="30"/>
        <v>8600</v>
      </c>
      <c r="AJ43" s="2">
        <f t="shared" si="30"/>
        <v>5676</v>
      </c>
      <c r="AK43" s="2">
        <f t="shared" si="30"/>
        <v>7231.6162440911057</v>
      </c>
      <c r="AL43" s="2">
        <f t="shared" si="30"/>
        <v>1990.0923747852512</v>
      </c>
      <c r="AM43" s="2">
        <f t="shared" si="30"/>
        <v>3071.1502782931352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2612.2849916216132</v>
      </c>
      <c r="AQ43" s="13">
        <f t="shared" ref="AQ43" si="43">IFERROR(M43/AB43, "N.A.")</f>
        <v>6550.6483454215786</v>
      </c>
      <c r="AR43" s="14">
        <f t="shared" ref="AR43" si="44">IFERROR(N43/AC43, "N.A.")</f>
        <v>4406.6836199032723</v>
      </c>
    </row>
    <row r="44" spans="1:44" ht="15" customHeight="1" thickBot="1" x14ac:dyDescent="0.3">
      <c r="A44" s="5" t="s">
        <v>0</v>
      </c>
      <c r="B44" s="42">
        <f>B43+C43</f>
        <v>205032575.00000003</v>
      </c>
      <c r="C44" s="43"/>
      <c r="D44" s="42">
        <f>D43+E43</f>
        <v>12680649.999999998</v>
      </c>
      <c r="E44" s="43"/>
      <c r="F44" s="42">
        <f>F43+G43</f>
        <v>19949771.000000004</v>
      </c>
      <c r="G44" s="43"/>
      <c r="H44" s="42">
        <f>H43+I43</f>
        <v>18369728.999999996</v>
      </c>
      <c r="I44" s="43"/>
      <c r="J44" s="42">
        <f>J43+K43</f>
        <v>0</v>
      </c>
      <c r="K44" s="43"/>
      <c r="L44" s="42">
        <f>L43+M43</f>
        <v>256032725.00000003</v>
      </c>
      <c r="M44" s="46"/>
      <c r="N44" s="22">
        <f>B44+D44+F44+H44+J44</f>
        <v>256032725.00000003</v>
      </c>
      <c r="P44" s="5" t="s">
        <v>0</v>
      </c>
      <c r="Q44" s="42">
        <f>Q43+R43</f>
        <v>38326</v>
      </c>
      <c r="R44" s="43"/>
      <c r="S44" s="42">
        <f>S43+T43</f>
        <v>2958</v>
      </c>
      <c r="T44" s="43"/>
      <c r="U44" s="42">
        <f>U43+V43</f>
        <v>2877</v>
      </c>
      <c r="V44" s="43"/>
      <c r="W44" s="42">
        <f>W43+X43</f>
        <v>8645</v>
      </c>
      <c r="X44" s="43"/>
      <c r="Y44" s="42">
        <f>Y43+Z43</f>
        <v>5295</v>
      </c>
      <c r="Z44" s="43"/>
      <c r="AA44" s="42">
        <f>AA43+AB43</f>
        <v>58101</v>
      </c>
      <c r="AB44" s="46"/>
      <c r="AC44" s="22">
        <f>Q44+S44+U44+W44+Y44</f>
        <v>58101</v>
      </c>
      <c r="AE44" s="5" t="s">
        <v>0</v>
      </c>
      <c r="AF44" s="44">
        <f>IFERROR(B44/Q44,"N.A.")</f>
        <v>5349.6992902990141</v>
      </c>
      <c r="AG44" s="45"/>
      <c r="AH44" s="44">
        <f>IFERROR(D44/S44,"N.A.")</f>
        <v>4286.8999323867474</v>
      </c>
      <c r="AI44" s="45"/>
      <c r="AJ44" s="44">
        <f>IFERROR(F44/U44,"N.A.")</f>
        <v>6934.2269725408423</v>
      </c>
      <c r="AK44" s="45"/>
      <c r="AL44" s="44">
        <f>IFERROR(H44/W44,"N.A.")</f>
        <v>2124.8963562753033</v>
      </c>
      <c r="AM44" s="45"/>
      <c r="AN44" s="44">
        <f>IFERROR(J44/Y44,"N.A.")</f>
        <v>0</v>
      </c>
      <c r="AO44" s="45"/>
      <c r="AP44" s="44">
        <f>IFERROR(L44/AA44,"N.A.")</f>
        <v>4406.6836199032723</v>
      </c>
      <c r="AQ44" s="45"/>
      <c r="AR44" s="16">
        <f>IFERROR(N44/AC44, "N.A.")</f>
        <v>4406.6836199032723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138517068</v>
      </c>
      <c r="C15" s="2"/>
      <c r="D15" s="2">
        <v>52410565.000000015</v>
      </c>
      <c r="E15" s="2"/>
      <c r="F15" s="2">
        <v>42755234.999999993</v>
      </c>
      <c r="G15" s="2"/>
      <c r="H15" s="2">
        <v>224466839.00000009</v>
      </c>
      <c r="I15" s="2"/>
      <c r="J15" s="2">
        <v>0</v>
      </c>
      <c r="K15" s="2"/>
      <c r="L15" s="1">
        <f>B15+D15+F15+H15+J15</f>
        <v>458149707.00000012</v>
      </c>
      <c r="M15" s="13">
        <f>C15+E15+G15+I15+K15</f>
        <v>0</v>
      </c>
      <c r="N15" s="14">
        <f>L15+M15</f>
        <v>458149707.00000012</v>
      </c>
      <c r="P15" s="3" t="s">
        <v>12</v>
      </c>
      <c r="Q15" s="2">
        <v>20440</v>
      </c>
      <c r="R15" s="2">
        <v>0</v>
      </c>
      <c r="S15" s="2">
        <v>8139</v>
      </c>
      <c r="T15" s="2">
        <v>0</v>
      </c>
      <c r="U15" s="2">
        <v>5526</v>
      </c>
      <c r="V15" s="2">
        <v>0</v>
      </c>
      <c r="W15" s="2">
        <v>48093</v>
      </c>
      <c r="X15" s="2">
        <v>0</v>
      </c>
      <c r="Y15" s="2">
        <v>3350</v>
      </c>
      <c r="Z15" s="2">
        <v>0</v>
      </c>
      <c r="AA15" s="1">
        <f>Q15+S15+U15+W15+Y15</f>
        <v>85548</v>
      </c>
      <c r="AB15" s="13">
        <f>R15+T15+V15+X15+Z15</f>
        <v>0</v>
      </c>
      <c r="AC15" s="14">
        <f>AA15+AB15</f>
        <v>85548</v>
      </c>
      <c r="AE15" s="3" t="s">
        <v>12</v>
      </c>
      <c r="AF15" s="2">
        <f>IFERROR(B15/Q15, "N.A.")</f>
        <v>6776.7645792563599</v>
      </c>
      <c r="AG15" s="2" t="str">
        <f t="shared" ref="AG15:AR19" si="0">IFERROR(C15/R15, "N.A.")</f>
        <v>N.A.</v>
      </c>
      <c r="AH15" s="2">
        <f t="shared" si="0"/>
        <v>6439.4354343285431</v>
      </c>
      <c r="AI15" s="2" t="str">
        <f t="shared" si="0"/>
        <v>N.A.</v>
      </c>
      <c r="AJ15" s="2">
        <f t="shared" si="0"/>
        <v>7737.1036916395205</v>
      </c>
      <c r="AK15" s="2" t="str">
        <f t="shared" si="0"/>
        <v>N.A.</v>
      </c>
      <c r="AL15" s="2">
        <f t="shared" si="0"/>
        <v>4667.3494895307031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5355.4695258802094</v>
      </c>
      <c r="AQ15" s="13" t="str">
        <f t="shared" si="0"/>
        <v>N.A.</v>
      </c>
      <c r="AR15" s="14">
        <f t="shared" si="0"/>
        <v>5355.4695258802094</v>
      </c>
    </row>
    <row r="16" spans="1:44" ht="15" customHeight="1" thickBot="1" x14ac:dyDescent="0.3">
      <c r="A16" s="3" t="s">
        <v>13</v>
      </c>
      <c r="B16" s="2">
        <v>69843834.00000003</v>
      </c>
      <c r="C16" s="2">
        <v>3922350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69843834.00000003</v>
      </c>
      <c r="M16" s="13">
        <f t="shared" si="1"/>
        <v>3922350</v>
      </c>
      <c r="N16" s="14">
        <f t="shared" ref="N16:N18" si="2">L16+M16</f>
        <v>73766184.00000003</v>
      </c>
      <c r="P16" s="3" t="s">
        <v>13</v>
      </c>
      <c r="Q16" s="2">
        <v>17558</v>
      </c>
      <c r="R16" s="2">
        <v>484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17558</v>
      </c>
      <c r="AB16" s="13">
        <f t="shared" si="3"/>
        <v>484</v>
      </c>
      <c r="AC16" s="14">
        <f t="shared" ref="AC16:AC18" si="4">AA16+AB16</f>
        <v>18042</v>
      </c>
      <c r="AE16" s="3" t="s">
        <v>13</v>
      </c>
      <c r="AF16" s="2">
        <f t="shared" ref="AF16:AF19" si="5">IFERROR(B16/Q16, "N.A.")</f>
        <v>3977.8923567604529</v>
      </c>
      <c r="AG16" s="2">
        <f t="shared" si="0"/>
        <v>8104.0289256198348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3977.8923567604529</v>
      </c>
      <c r="AQ16" s="13">
        <f t="shared" si="0"/>
        <v>8104.0289256198348</v>
      </c>
      <c r="AR16" s="14">
        <f t="shared" si="0"/>
        <v>4088.5813102760244</v>
      </c>
    </row>
    <row r="17" spans="1:44" ht="15" customHeight="1" thickBot="1" x14ac:dyDescent="0.3">
      <c r="A17" s="3" t="s">
        <v>14</v>
      </c>
      <c r="B17" s="2">
        <v>252247307.00000012</v>
      </c>
      <c r="C17" s="2">
        <v>1684623025.0000012</v>
      </c>
      <c r="D17" s="2">
        <v>60102620</v>
      </c>
      <c r="E17" s="2">
        <v>5504720</v>
      </c>
      <c r="F17" s="2"/>
      <c r="G17" s="2">
        <v>81361720.000000015</v>
      </c>
      <c r="H17" s="2"/>
      <c r="I17" s="2">
        <v>89872330.000000015</v>
      </c>
      <c r="J17" s="2">
        <v>0</v>
      </c>
      <c r="K17" s="2"/>
      <c r="L17" s="1">
        <f t="shared" si="1"/>
        <v>312349927.00000012</v>
      </c>
      <c r="M17" s="13">
        <f t="shared" si="1"/>
        <v>1861361795.0000012</v>
      </c>
      <c r="N17" s="14">
        <f t="shared" si="2"/>
        <v>2173711722.0000014</v>
      </c>
      <c r="P17" s="3" t="s">
        <v>14</v>
      </c>
      <c r="Q17" s="2">
        <v>50105</v>
      </c>
      <c r="R17" s="2">
        <v>245607</v>
      </c>
      <c r="S17" s="2">
        <v>10990</v>
      </c>
      <c r="T17" s="2">
        <v>624</v>
      </c>
      <c r="U17" s="2">
        <v>0</v>
      </c>
      <c r="V17" s="2">
        <v>11133</v>
      </c>
      <c r="W17" s="2">
        <v>0</v>
      </c>
      <c r="X17" s="2">
        <v>14925</v>
      </c>
      <c r="Y17" s="2">
        <v>6330</v>
      </c>
      <c r="Z17" s="2">
        <v>0</v>
      </c>
      <c r="AA17" s="1">
        <f t="shared" si="3"/>
        <v>67425</v>
      </c>
      <c r="AB17" s="13">
        <f t="shared" si="3"/>
        <v>272289</v>
      </c>
      <c r="AC17" s="14">
        <f t="shared" si="4"/>
        <v>339714</v>
      </c>
      <c r="AE17" s="3" t="s">
        <v>14</v>
      </c>
      <c r="AF17" s="2">
        <f t="shared" si="5"/>
        <v>5034.3739546951429</v>
      </c>
      <c r="AG17" s="2">
        <f t="shared" si="0"/>
        <v>6859.0187779664311</v>
      </c>
      <c r="AH17" s="2">
        <f t="shared" si="0"/>
        <v>5468.8462238398542</v>
      </c>
      <c r="AI17" s="2">
        <f t="shared" si="0"/>
        <v>8821.6666666666661</v>
      </c>
      <c r="AJ17" s="2" t="str">
        <f t="shared" si="0"/>
        <v>N.A.</v>
      </c>
      <c r="AK17" s="2">
        <f t="shared" si="0"/>
        <v>7308.1577292733327</v>
      </c>
      <c r="AL17" s="2" t="str">
        <f t="shared" si="0"/>
        <v>N.A.</v>
      </c>
      <c r="AM17" s="2">
        <f t="shared" si="0"/>
        <v>6021.5966499162487</v>
      </c>
      <c r="AN17" s="2">
        <f t="shared" si="0"/>
        <v>0</v>
      </c>
      <c r="AO17" s="2" t="str">
        <f t="shared" si="0"/>
        <v>N.A.</v>
      </c>
      <c r="AP17" s="15">
        <f t="shared" si="0"/>
        <v>4632.5536077122742</v>
      </c>
      <c r="AQ17" s="13">
        <f t="shared" si="0"/>
        <v>6835.9786660496793</v>
      </c>
      <c r="AR17" s="14">
        <f t="shared" si="0"/>
        <v>6398.6521662339537</v>
      </c>
    </row>
    <row r="18" spans="1:44" ht="15" customHeight="1" thickBot="1" x14ac:dyDescent="0.3">
      <c r="A18" s="3" t="s">
        <v>15</v>
      </c>
      <c r="B18" s="2">
        <v>1775900</v>
      </c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1775900</v>
      </c>
      <c r="M18" s="13">
        <f t="shared" si="1"/>
        <v>0</v>
      </c>
      <c r="N18" s="14">
        <f t="shared" si="2"/>
        <v>1775900</v>
      </c>
      <c r="P18" s="3" t="s">
        <v>15</v>
      </c>
      <c r="Q18" s="2">
        <v>236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114</v>
      </c>
      <c r="X18" s="2">
        <v>0</v>
      </c>
      <c r="Y18" s="2">
        <v>0</v>
      </c>
      <c r="Z18" s="2">
        <v>0</v>
      </c>
      <c r="AA18" s="1">
        <f t="shared" si="3"/>
        <v>350</v>
      </c>
      <c r="AB18" s="13">
        <f t="shared" si="3"/>
        <v>0</v>
      </c>
      <c r="AC18" s="21">
        <f t="shared" si="4"/>
        <v>350</v>
      </c>
      <c r="AE18" s="3" t="s">
        <v>15</v>
      </c>
      <c r="AF18" s="2">
        <f t="shared" si="5"/>
        <v>7525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5074</v>
      </c>
      <c r="AQ18" s="13" t="str">
        <f t="shared" si="0"/>
        <v>N.A.</v>
      </c>
      <c r="AR18" s="14">
        <f t="shared" si="0"/>
        <v>5074</v>
      </c>
    </row>
    <row r="19" spans="1:44" ht="15" customHeight="1" thickBot="1" x14ac:dyDescent="0.3">
      <c r="A19" s="4" t="s">
        <v>16</v>
      </c>
      <c r="B19" s="2">
        <v>462384108.99999994</v>
      </c>
      <c r="C19" s="2">
        <v>1688545374.9999995</v>
      </c>
      <c r="D19" s="2">
        <v>112513185</v>
      </c>
      <c r="E19" s="2">
        <v>5504720</v>
      </c>
      <c r="F19" s="2">
        <v>42755234.999999993</v>
      </c>
      <c r="G19" s="2">
        <v>81361720.000000015</v>
      </c>
      <c r="H19" s="2">
        <v>224466838.99999976</v>
      </c>
      <c r="I19" s="2">
        <v>89872330.000000015</v>
      </c>
      <c r="J19" s="2">
        <v>0</v>
      </c>
      <c r="K19" s="2"/>
      <c r="L19" s="1">
        <f t="shared" ref="L19" si="6">B19+D19+F19+H19+J19</f>
        <v>842119367.99999976</v>
      </c>
      <c r="M19" s="13">
        <f t="shared" ref="M19" si="7">C19+E19+G19+I19+K19</f>
        <v>1865284144.9999995</v>
      </c>
      <c r="N19" s="21">
        <f t="shared" ref="N19" si="8">L19+M19</f>
        <v>2707403512.999999</v>
      </c>
      <c r="P19" s="4" t="s">
        <v>16</v>
      </c>
      <c r="Q19" s="2">
        <v>88339</v>
      </c>
      <c r="R19" s="2">
        <v>246091</v>
      </c>
      <c r="S19" s="2">
        <v>19129</v>
      </c>
      <c r="T19" s="2">
        <v>624</v>
      </c>
      <c r="U19" s="2">
        <v>5526</v>
      </c>
      <c r="V19" s="2">
        <v>11133</v>
      </c>
      <c r="W19" s="2">
        <v>48207</v>
      </c>
      <c r="X19" s="2">
        <v>14925</v>
      </c>
      <c r="Y19" s="2">
        <v>9680</v>
      </c>
      <c r="Z19" s="2">
        <v>0</v>
      </c>
      <c r="AA19" s="1">
        <f t="shared" ref="AA19" si="9">Q19+S19+U19+W19+Y19</f>
        <v>170881</v>
      </c>
      <c r="AB19" s="13">
        <f t="shared" ref="AB19" si="10">R19+T19+V19+X19+Z19</f>
        <v>272773</v>
      </c>
      <c r="AC19" s="14">
        <f t="shared" ref="AC19" si="11">AA19+AB19</f>
        <v>443654</v>
      </c>
      <c r="AE19" s="4" t="s">
        <v>16</v>
      </c>
      <c r="AF19" s="2">
        <f t="shared" si="5"/>
        <v>5234.2013040672855</v>
      </c>
      <c r="AG19" s="2">
        <f t="shared" si="0"/>
        <v>6861.4674043341674</v>
      </c>
      <c r="AH19" s="2">
        <f t="shared" si="0"/>
        <v>5881.812170003659</v>
      </c>
      <c r="AI19" s="2">
        <f t="shared" si="0"/>
        <v>8821.6666666666661</v>
      </c>
      <c r="AJ19" s="2">
        <f t="shared" si="0"/>
        <v>7737.1036916395205</v>
      </c>
      <c r="AK19" s="2">
        <f t="shared" si="0"/>
        <v>7308.1577292733327</v>
      </c>
      <c r="AL19" s="2">
        <f t="shared" si="0"/>
        <v>4656.3121330926997</v>
      </c>
      <c r="AM19" s="2">
        <f t="shared" si="0"/>
        <v>6021.5966499162487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4928.1041660570791</v>
      </c>
      <c r="AQ19" s="13">
        <f t="shared" ref="AQ19" si="13">IFERROR(M19/AB19, "N.A.")</f>
        <v>6838.2286553287877</v>
      </c>
      <c r="AR19" s="14">
        <f t="shared" ref="AR19" si="14">IFERROR(N19/AC19, "N.A.")</f>
        <v>6102.511220455578</v>
      </c>
    </row>
    <row r="20" spans="1:44" ht="15" customHeight="1" thickBot="1" x14ac:dyDescent="0.3">
      <c r="A20" s="5" t="s">
        <v>0</v>
      </c>
      <c r="B20" s="42">
        <f>B19+C19</f>
        <v>2150929483.9999995</v>
      </c>
      <c r="C20" s="43"/>
      <c r="D20" s="42">
        <f>D19+E19</f>
        <v>118017905</v>
      </c>
      <c r="E20" s="43"/>
      <c r="F20" s="42">
        <f>F19+G19</f>
        <v>124116955</v>
      </c>
      <c r="G20" s="43"/>
      <c r="H20" s="42">
        <f>H19+I19</f>
        <v>314339168.99999976</v>
      </c>
      <c r="I20" s="43"/>
      <c r="J20" s="42">
        <f>J19+K19</f>
        <v>0</v>
      </c>
      <c r="K20" s="43"/>
      <c r="L20" s="42">
        <f>L19+M19</f>
        <v>2707403512.999999</v>
      </c>
      <c r="M20" s="46"/>
      <c r="N20" s="22">
        <f>B20+D20+F20+H20+J20</f>
        <v>2707403512.999999</v>
      </c>
      <c r="P20" s="5" t="s">
        <v>0</v>
      </c>
      <c r="Q20" s="42">
        <f>Q19+R19</f>
        <v>334430</v>
      </c>
      <c r="R20" s="43"/>
      <c r="S20" s="42">
        <f>S19+T19</f>
        <v>19753</v>
      </c>
      <c r="T20" s="43"/>
      <c r="U20" s="42">
        <f>U19+V19</f>
        <v>16659</v>
      </c>
      <c r="V20" s="43"/>
      <c r="W20" s="42">
        <f>W19+X19</f>
        <v>63132</v>
      </c>
      <c r="X20" s="43"/>
      <c r="Y20" s="42">
        <f>Y19+Z19</f>
        <v>9680</v>
      </c>
      <c r="Z20" s="43"/>
      <c r="AA20" s="42">
        <f>AA19+AB19</f>
        <v>443654</v>
      </c>
      <c r="AB20" s="43"/>
      <c r="AC20" s="23">
        <f>Q20+S20+U20+W20+Y20</f>
        <v>443654</v>
      </c>
      <c r="AE20" s="5" t="s">
        <v>0</v>
      </c>
      <c r="AF20" s="44">
        <f>IFERROR(B20/Q20,"N.A.")</f>
        <v>6431.6283945818241</v>
      </c>
      <c r="AG20" s="45"/>
      <c r="AH20" s="44">
        <f>IFERROR(D20/S20,"N.A.")</f>
        <v>5974.6825798612872</v>
      </c>
      <c r="AI20" s="45"/>
      <c r="AJ20" s="44">
        <f>IFERROR(F20/U20,"N.A.")</f>
        <v>7450.4445044720569</v>
      </c>
      <c r="AK20" s="45"/>
      <c r="AL20" s="44">
        <f>IFERROR(H20/W20,"N.A.")</f>
        <v>4979.0782645884774</v>
      </c>
      <c r="AM20" s="45"/>
      <c r="AN20" s="44">
        <f>IFERROR(J20/Y20,"N.A.")</f>
        <v>0</v>
      </c>
      <c r="AO20" s="45"/>
      <c r="AP20" s="44">
        <f>IFERROR(L20/AA20,"N.A.")</f>
        <v>6102.511220455578</v>
      </c>
      <c r="AQ20" s="45"/>
      <c r="AR20" s="16">
        <f>IFERROR(N20/AC20, "N.A.")</f>
        <v>6102.511220455578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120732129.99999997</v>
      </c>
      <c r="C27" s="2"/>
      <c r="D27" s="2">
        <v>50403970.000000007</v>
      </c>
      <c r="E27" s="2"/>
      <c r="F27" s="2">
        <v>36039950.000000007</v>
      </c>
      <c r="G27" s="2"/>
      <c r="H27" s="2">
        <v>135714141.99999994</v>
      </c>
      <c r="I27" s="2"/>
      <c r="J27" s="2">
        <v>0</v>
      </c>
      <c r="K27" s="2"/>
      <c r="L27" s="1">
        <f>B27+D27+F27+H27+J27</f>
        <v>342890191.99999988</v>
      </c>
      <c r="M27" s="13">
        <f>C27+E27+G27+I27+K27</f>
        <v>0</v>
      </c>
      <c r="N27" s="14">
        <f>L27+M27</f>
        <v>342890191.99999988</v>
      </c>
      <c r="P27" s="3" t="s">
        <v>12</v>
      </c>
      <c r="Q27" s="2">
        <v>16040</v>
      </c>
      <c r="R27" s="2">
        <v>0</v>
      </c>
      <c r="S27" s="2">
        <v>7566</v>
      </c>
      <c r="T27" s="2">
        <v>0</v>
      </c>
      <c r="U27" s="2">
        <v>3936</v>
      </c>
      <c r="V27" s="2">
        <v>0</v>
      </c>
      <c r="W27" s="2">
        <v>23001</v>
      </c>
      <c r="X27" s="2">
        <v>0</v>
      </c>
      <c r="Y27" s="2">
        <v>1226</v>
      </c>
      <c r="Z27" s="2">
        <v>0</v>
      </c>
      <c r="AA27" s="1">
        <f>Q27+S27+U27+W27+Y27</f>
        <v>51769</v>
      </c>
      <c r="AB27" s="13">
        <f>R27+T27+V27+X27+Z27</f>
        <v>0</v>
      </c>
      <c r="AC27" s="14">
        <f>AA27+AB27</f>
        <v>51769</v>
      </c>
      <c r="AE27" s="3" t="s">
        <v>12</v>
      </c>
      <c r="AF27" s="2">
        <f>IFERROR(B27/Q27, "N.A.")</f>
        <v>7526.9407730673302</v>
      </c>
      <c r="AG27" s="2" t="str">
        <f t="shared" ref="AG27:AR31" si="15">IFERROR(C27/R27, "N.A.")</f>
        <v>N.A.</v>
      </c>
      <c r="AH27" s="2">
        <f t="shared" si="15"/>
        <v>6661.9045730901407</v>
      </c>
      <c r="AI27" s="2" t="str">
        <f t="shared" si="15"/>
        <v>N.A.</v>
      </c>
      <c r="AJ27" s="2">
        <f t="shared" si="15"/>
        <v>9156.4913617886195</v>
      </c>
      <c r="AK27" s="2" t="str">
        <f t="shared" si="15"/>
        <v>N.A.</v>
      </c>
      <c r="AL27" s="2">
        <f t="shared" si="15"/>
        <v>5900.3583322464219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6623.4656261469199</v>
      </c>
      <c r="AQ27" s="13" t="str">
        <f t="shared" si="15"/>
        <v>N.A.</v>
      </c>
      <c r="AR27" s="14">
        <f t="shared" si="15"/>
        <v>6623.4656261469199</v>
      </c>
    </row>
    <row r="28" spans="1:44" ht="15" customHeight="1" thickBot="1" x14ac:dyDescent="0.3">
      <c r="A28" s="3" t="s">
        <v>13</v>
      </c>
      <c r="B28" s="2">
        <v>8296467</v>
      </c>
      <c r="C28" s="2">
        <v>2742000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8296467</v>
      </c>
      <c r="M28" s="13">
        <f t="shared" si="16"/>
        <v>2742000</v>
      </c>
      <c r="N28" s="14">
        <f t="shared" ref="N28:N30" si="17">L28+M28</f>
        <v>11038467</v>
      </c>
      <c r="P28" s="3" t="s">
        <v>13</v>
      </c>
      <c r="Q28" s="2">
        <v>1647</v>
      </c>
      <c r="R28" s="2">
        <v>301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1647</v>
      </c>
      <c r="AB28" s="13">
        <f t="shared" si="18"/>
        <v>301</v>
      </c>
      <c r="AC28" s="14">
        <f t="shared" ref="AC28:AC30" si="19">AA28+AB28</f>
        <v>1948</v>
      </c>
      <c r="AE28" s="3" t="s">
        <v>13</v>
      </c>
      <c r="AF28" s="2">
        <f t="shared" ref="AF28:AF31" si="20">IFERROR(B28/Q28, "N.A.")</f>
        <v>5037.3205828779601</v>
      </c>
      <c r="AG28" s="2">
        <f t="shared" si="15"/>
        <v>9109.6345514950171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5037.3205828779601</v>
      </c>
      <c r="AQ28" s="13">
        <f t="shared" si="15"/>
        <v>9109.6345514950171</v>
      </c>
      <c r="AR28" s="14">
        <f t="shared" si="15"/>
        <v>5666.5641683778231</v>
      </c>
    </row>
    <row r="29" spans="1:44" ht="15" customHeight="1" thickBot="1" x14ac:dyDescent="0.3">
      <c r="A29" s="3" t="s">
        <v>14</v>
      </c>
      <c r="B29" s="2">
        <v>162869049.00000003</v>
      </c>
      <c r="C29" s="2">
        <v>1109495343.0000007</v>
      </c>
      <c r="D29" s="2">
        <v>43669159.999999978</v>
      </c>
      <c r="E29" s="2">
        <v>2324720</v>
      </c>
      <c r="F29" s="2"/>
      <c r="G29" s="2">
        <v>45433500.000000007</v>
      </c>
      <c r="H29" s="2"/>
      <c r="I29" s="2">
        <v>61454570.000000007</v>
      </c>
      <c r="J29" s="2">
        <v>0</v>
      </c>
      <c r="K29" s="2"/>
      <c r="L29" s="1">
        <f t="shared" si="16"/>
        <v>206538209</v>
      </c>
      <c r="M29" s="13">
        <f t="shared" si="16"/>
        <v>1218708133.0000007</v>
      </c>
      <c r="N29" s="14">
        <f t="shared" si="17"/>
        <v>1425246342.0000007</v>
      </c>
      <c r="P29" s="3" t="s">
        <v>14</v>
      </c>
      <c r="Q29" s="2">
        <v>30513</v>
      </c>
      <c r="R29" s="2">
        <v>153477</v>
      </c>
      <c r="S29" s="2">
        <v>8187</v>
      </c>
      <c r="T29" s="2">
        <v>465</v>
      </c>
      <c r="U29" s="2">
        <v>0</v>
      </c>
      <c r="V29" s="2">
        <v>7741</v>
      </c>
      <c r="W29" s="2">
        <v>0</v>
      </c>
      <c r="X29" s="2">
        <v>9315</v>
      </c>
      <c r="Y29" s="2">
        <v>2612</v>
      </c>
      <c r="Z29" s="2">
        <v>0</v>
      </c>
      <c r="AA29" s="1">
        <f t="shared" si="18"/>
        <v>41312</v>
      </c>
      <c r="AB29" s="13">
        <f t="shared" si="18"/>
        <v>170998</v>
      </c>
      <c r="AC29" s="14">
        <f t="shared" si="19"/>
        <v>212310</v>
      </c>
      <c r="AE29" s="3" t="s">
        <v>14</v>
      </c>
      <c r="AF29" s="2">
        <f t="shared" si="20"/>
        <v>5337.6937370956648</v>
      </c>
      <c r="AG29" s="2">
        <f t="shared" si="15"/>
        <v>7229.0658730624182</v>
      </c>
      <c r="AH29" s="2">
        <f t="shared" si="15"/>
        <v>5333.9636008305824</v>
      </c>
      <c r="AI29" s="2">
        <f t="shared" si="15"/>
        <v>4999.3978494623652</v>
      </c>
      <c r="AJ29" s="2" t="str">
        <f t="shared" si="15"/>
        <v>N.A.</v>
      </c>
      <c r="AK29" s="2">
        <f t="shared" si="15"/>
        <v>5869.202945355898</v>
      </c>
      <c r="AL29" s="2" t="str">
        <f t="shared" si="15"/>
        <v>N.A.</v>
      </c>
      <c r="AM29" s="2">
        <f t="shared" si="15"/>
        <v>6597.3773483628565</v>
      </c>
      <c r="AN29" s="2">
        <f t="shared" si="15"/>
        <v>0</v>
      </c>
      <c r="AO29" s="2" t="str">
        <f t="shared" si="15"/>
        <v>N.A.</v>
      </c>
      <c r="AP29" s="15">
        <f t="shared" si="15"/>
        <v>4999.4725261425256</v>
      </c>
      <c r="AQ29" s="13">
        <f t="shared" si="15"/>
        <v>7127.03150329244</v>
      </c>
      <c r="AR29" s="14">
        <f t="shared" si="15"/>
        <v>6713.0438603928251</v>
      </c>
    </row>
    <row r="30" spans="1:44" ht="15" customHeight="1" thickBot="1" x14ac:dyDescent="0.3">
      <c r="A30" s="3" t="s">
        <v>15</v>
      </c>
      <c r="B30" s="2">
        <v>1775900</v>
      </c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1775900</v>
      </c>
      <c r="M30" s="13">
        <f t="shared" si="16"/>
        <v>0</v>
      </c>
      <c r="N30" s="14">
        <f t="shared" si="17"/>
        <v>1775900</v>
      </c>
      <c r="P30" s="3" t="s">
        <v>15</v>
      </c>
      <c r="Q30" s="2">
        <v>236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114</v>
      </c>
      <c r="X30" s="2">
        <v>0</v>
      </c>
      <c r="Y30" s="2">
        <v>0</v>
      </c>
      <c r="Z30" s="2">
        <v>0</v>
      </c>
      <c r="AA30" s="1">
        <f t="shared" si="18"/>
        <v>350</v>
      </c>
      <c r="AB30" s="13">
        <f t="shared" si="18"/>
        <v>0</v>
      </c>
      <c r="AC30" s="21">
        <f t="shared" si="19"/>
        <v>350</v>
      </c>
      <c r="AE30" s="3" t="s">
        <v>15</v>
      </c>
      <c r="AF30" s="2">
        <f t="shared" si="20"/>
        <v>7525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5074</v>
      </c>
      <c r="AQ30" s="13" t="str">
        <f t="shared" si="15"/>
        <v>N.A.</v>
      </c>
      <c r="AR30" s="14">
        <f t="shared" si="15"/>
        <v>5074</v>
      </c>
    </row>
    <row r="31" spans="1:44" ht="15" customHeight="1" thickBot="1" x14ac:dyDescent="0.3">
      <c r="A31" s="4" t="s">
        <v>16</v>
      </c>
      <c r="B31" s="2">
        <v>293673546</v>
      </c>
      <c r="C31" s="2">
        <v>1112237342.9999988</v>
      </c>
      <c r="D31" s="2">
        <v>94073130</v>
      </c>
      <c r="E31" s="2">
        <v>2324720</v>
      </c>
      <c r="F31" s="2">
        <v>36039950.000000007</v>
      </c>
      <c r="G31" s="2">
        <v>45433500.000000007</v>
      </c>
      <c r="H31" s="2">
        <v>135714141.99999997</v>
      </c>
      <c r="I31" s="2">
        <v>61454570.000000007</v>
      </c>
      <c r="J31" s="2">
        <v>0</v>
      </c>
      <c r="K31" s="2"/>
      <c r="L31" s="1">
        <f t="shared" ref="L31" si="21">B31+D31+F31+H31+J31</f>
        <v>559500768</v>
      </c>
      <c r="M31" s="13">
        <f t="shared" ref="M31" si="22">C31+E31+G31+I31+K31</f>
        <v>1221450132.9999988</v>
      </c>
      <c r="N31" s="21">
        <f t="shared" ref="N31" si="23">L31+M31</f>
        <v>1780950900.9999988</v>
      </c>
      <c r="P31" s="4" t="s">
        <v>16</v>
      </c>
      <c r="Q31" s="2">
        <v>48436</v>
      </c>
      <c r="R31" s="2">
        <v>153778</v>
      </c>
      <c r="S31" s="2">
        <v>15753</v>
      </c>
      <c r="T31" s="2">
        <v>465</v>
      </c>
      <c r="U31" s="2">
        <v>3936</v>
      </c>
      <c r="V31" s="2">
        <v>7741</v>
      </c>
      <c r="W31" s="2">
        <v>23115</v>
      </c>
      <c r="X31" s="2">
        <v>9315</v>
      </c>
      <c r="Y31" s="2">
        <v>3838</v>
      </c>
      <c r="Z31" s="2">
        <v>0</v>
      </c>
      <c r="AA31" s="1">
        <f t="shared" ref="AA31" si="24">Q31+S31+U31+W31+Y31</f>
        <v>95078</v>
      </c>
      <c r="AB31" s="13">
        <f t="shared" ref="AB31" si="25">R31+T31+V31+X31+Z31</f>
        <v>171299</v>
      </c>
      <c r="AC31" s="14">
        <f t="shared" ref="AC31" si="26">AA31+AB31</f>
        <v>266377</v>
      </c>
      <c r="AE31" s="4" t="s">
        <v>16</v>
      </c>
      <c r="AF31" s="2">
        <f t="shared" si="20"/>
        <v>6063.1254851763151</v>
      </c>
      <c r="AG31" s="2">
        <f t="shared" si="15"/>
        <v>7232.746836348495</v>
      </c>
      <c r="AH31" s="2">
        <f t="shared" si="15"/>
        <v>5971.7596648257477</v>
      </c>
      <c r="AI31" s="2">
        <f t="shared" si="15"/>
        <v>4999.3978494623652</v>
      </c>
      <c r="AJ31" s="2">
        <f t="shared" si="15"/>
        <v>9156.4913617886195</v>
      </c>
      <c r="AK31" s="2">
        <f t="shared" si="15"/>
        <v>5869.202945355898</v>
      </c>
      <c r="AL31" s="2">
        <f t="shared" si="15"/>
        <v>5871.2585766818074</v>
      </c>
      <c r="AM31" s="2">
        <f t="shared" si="15"/>
        <v>6597.3773483628565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5884.650160920507</v>
      </c>
      <c r="AQ31" s="13">
        <f t="shared" ref="AQ31" si="28">IFERROR(M31/AB31, "N.A.")</f>
        <v>7130.5152569483698</v>
      </c>
      <c r="AR31" s="14">
        <f t="shared" ref="AR31" si="29">IFERROR(N31/AC31, "N.A.")</f>
        <v>6685.8283598058342</v>
      </c>
    </row>
    <row r="32" spans="1:44" ht="15" customHeight="1" thickBot="1" x14ac:dyDescent="0.3">
      <c r="A32" s="5" t="s">
        <v>0</v>
      </c>
      <c r="B32" s="42">
        <f>B31+C31</f>
        <v>1405910888.9999988</v>
      </c>
      <c r="C32" s="43"/>
      <c r="D32" s="42">
        <f>D31+E31</f>
        <v>96397850</v>
      </c>
      <c r="E32" s="43"/>
      <c r="F32" s="42">
        <f>F31+G31</f>
        <v>81473450.000000015</v>
      </c>
      <c r="G32" s="43"/>
      <c r="H32" s="42">
        <f>H31+I31</f>
        <v>197168711.99999997</v>
      </c>
      <c r="I32" s="43"/>
      <c r="J32" s="42">
        <f>J31+K31</f>
        <v>0</v>
      </c>
      <c r="K32" s="43"/>
      <c r="L32" s="42">
        <f>L31+M31</f>
        <v>1780950900.9999988</v>
      </c>
      <c r="M32" s="46"/>
      <c r="N32" s="22">
        <f>B32+D32+F32+H32+J32</f>
        <v>1780950900.9999988</v>
      </c>
      <c r="P32" s="5" t="s">
        <v>0</v>
      </c>
      <c r="Q32" s="42">
        <f>Q31+R31</f>
        <v>202214</v>
      </c>
      <c r="R32" s="43"/>
      <c r="S32" s="42">
        <f>S31+T31</f>
        <v>16218</v>
      </c>
      <c r="T32" s="43"/>
      <c r="U32" s="42">
        <f>U31+V31</f>
        <v>11677</v>
      </c>
      <c r="V32" s="43"/>
      <c r="W32" s="42">
        <f>W31+X31</f>
        <v>32430</v>
      </c>
      <c r="X32" s="43"/>
      <c r="Y32" s="42">
        <f>Y31+Z31</f>
        <v>3838</v>
      </c>
      <c r="Z32" s="43"/>
      <c r="AA32" s="42">
        <f>AA31+AB31</f>
        <v>266377</v>
      </c>
      <c r="AB32" s="43"/>
      <c r="AC32" s="23">
        <f>Q32+S32+U32+W32+Y32</f>
        <v>266377</v>
      </c>
      <c r="AE32" s="5" t="s">
        <v>0</v>
      </c>
      <c r="AF32" s="44">
        <f>IFERROR(B32/Q32,"N.A.")</f>
        <v>6952.5892816521055</v>
      </c>
      <c r="AG32" s="45"/>
      <c r="AH32" s="44">
        <f>IFERROR(D32/S32,"N.A.")</f>
        <v>5943.8802565051174</v>
      </c>
      <c r="AI32" s="45"/>
      <c r="AJ32" s="44">
        <f>IFERROR(F32/U32,"N.A.")</f>
        <v>6977.2587137107148</v>
      </c>
      <c r="AK32" s="45"/>
      <c r="AL32" s="44">
        <f>IFERROR(H32/W32,"N.A.")</f>
        <v>6079.8246068455128</v>
      </c>
      <c r="AM32" s="45"/>
      <c r="AN32" s="44">
        <f>IFERROR(J32/Y32,"N.A.")</f>
        <v>0</v>
      </c>
      <c r="AO32" s="45"/>
      <c r="AP32" s="44">
        <f>IFERROR(L32/AA32,"N.A.")</f>
        <v>6685.8283598058342</v>
      </c>
      <c r="AQ32" s="45"/>
      <c r="AR32" s="16">
        <f>IFERROR(N32/AC32, "N.A.")</f>
        <v>6685.8283598058342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17784938</v>
      </c>
      <c r="C39" s="2"/>
      <c r="D39" s="2">
        <v>2006595</v>
      </c>
      <c r="E39" s="2"/>
      <c r="F39" s="2">
        <v>6715285</v>
      </c>
      <c r="G39" s="2"/>
      <c r="H39" s="2">
        <v>88752697.000000015</v>
      </c>
      <c r="I39" s="2"/>
      <c r="J39" s="2">
        <v>0</v>
      </c>
      <c r="K39" s="2"/>
      <c r="L39" s="1">
        <f>B39+D39+F39+H39+J39</f>
        <v>115259515.00000001</v>
      </c>
      <c r="M39" s="13">
        <f>C39+E39+G39+I39+K39</f>
        <v>0</v>
      </c>
      <c r="N39" s="14">
        <f>L39+M39</f>
        <v>115259515.00000001</v>
      </c>
      <c r="P39" s="3" t="s">
        <v>12</v>
      </c>
      <c r="Q39" s="2">
        <v>4400</v>
      </c>
      <c r="R39" s="2">
        <v>0</v>
      </c>
      <c r="S39" s="2">
        <v>573</v>
      </c>
      <c r="T39" s="2">
        <v>0</v>
      </c>
      <c r="U39" s="2">
        <v>1590</v>
      </c>
      <c r="V39" s="2">
        <v>0</v>
      </c>
      <c r="W39" s="2">
        <v>25092</v>
      </c>
      <c r="X39" s="2">
        <v>0</v>
      </c>
      <c r="Y39" s="2">
        <v>2124</v>
      </c>
      <c r="Z39" s="2">
        <v>0</v>
      </c>
      <c r="AA39" s="1">
        <f>Q39+S39+U39+W39+Y39</f>
        <v>33779</v>
      </c>
      <c r="AB39" s="13">
        <f>R39+T39+V39+X39+Z39</f>
        <v>0</v>
      </c>
      <c r="AC39" s="14">
        <f>AA39+AB39</f>
        <v>33779</v>
      </c>
      <c r="AE39" s="3" t="s">
        <v>12</v>
      </c>
      <c r="AF39" s="2">
        <f>IFERROR(B39/Q39, "N.A.")</f>
        <v>4042.0313636363635</v>
      </c>
      <c r="AG39" s="2" t="str">
        <f t="shared" ref="AG39:AR43" si="30">IFERROR(C39/R39, "N.A.")</f>
        <v>N.A.</v>
      </c>
      <c r="AH39" s="2">
        <f t="shared" si="30"/>
        <v>3501.9109947643979</v>
      </c>
      <c r="AI39" s="2" t="str">
        <f t="shared" si="30"/>
        <v>N.A.</v>
      </c>
      <c r="AJ39" s="2">
        <f t="shared" si="30"/>
        <v>4223.4496855345915</v>
      </c>
      <c r="AK39" s="2" t="str">
        <f t="shared" si="30"/>
        <v>N.A.</v>
      </c>
      <c r="AL39" s="2">
        <f t="shared" si="30"/>
        <v>3537.0913837079552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3412.1648065366062</v>
      </c>
      <c r="AQ39" s="13" t="str">
        <f t="shared" si="30"/>
        <v>N.A.</v>
      </c>
      <c r="AR39" s="14">
        <f t="shared" si="30"/>
        <v>3412.1648065366062</v>
      </c>
    </row>
    <row r="40" spans="1:44" ht="15" customHeight="1" thickBot="1" x14ac:dyDescent="0.3">
      <c r="A40" s="3" t="s">
        <v>13</v>
      </c>
      <c r="B40" s="2">
        <v>61547367.000000015</v>
      </c>
      <c r="C40" s="2">
        <v>1180350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61547367.000000015</v>
      </c>
      <c r="M40" s="13">
        <f t="shared" si="31"/>
        <v>1180350</v>
      </c>
      <c r="N40" s="14">
        <f t="shared" ref="N40:N42" si="32">L40+M40</f>
        <v>62727717.000000015</v>
      </c>
      <c r="P40" s="3" t="s">
        <v>13</v>
      </c>
      <c r="Q40" s="2">
        <v>15911</v>
      </c>
      <c r="R40" s="2">
        <v>183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15911</v>
      </c>
      <c r="AB40" s="13">
        <f t="shared" si="33"/>
        <v>183</v>
      </c>
      <c r="AC40" s="14">
        <f t="shared" ref="AC40:AC42" si="34">AA40+AB40</f>
        <v>16094</v>
      </c>
      <c r="AE40" s="3" t="s">
        <v>13</v>
      </c>
      <c r="AF40" s="2">
        <f t="shared" ref="AF40:AF43" si="35">IFERROR(B40/Q40, "N.A.")</f>
        <v>3868.2274527056761</v>
      </c>
      <c r="AG40" s="2">
        <f t="shared" si="30"/>
        <v>6450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3868.2274527056761</v>
      </c>
      <c r="AQ40" s="13">
        <f t="shared" si="30"/>
        <v>6450</v>
      </c>
      <c r="AR40" s="14">
        <f t="shared" si="30"/>
        <v>3897.5840064620365</v>
      </c>
    </row>
    <row r="41" spans="1:44" ht="15" customHeight="1" thickBot="1" x14ac:dyDescent="0.3">
      <c r="A41" s="3" t="s">
        <v>14</v>
      </c>
      <c r="B41" s="2">
        <v>89378258.000000015</v>
      </c>
      <c r="C41" s="2">
        <v>575127681.99999976</v>
      </c>
      <c r="D41" s="2">
        <v>16433460.000000002</v>
      </c>
      <c r="E41" s="2">
        <v>3180000</v>
      </c>
      <c r="F41" s="2"/>
      <c r="G41" s="2">
        <v>35928219.999999985</v>
      </c>
      <c r="H41" s="2"/>
      <c r="I41" s="2">
        <v>28417760.000000004</v>
      </c>
      <c r="J41" s="2">
        <v>0</v>
      </c>
      <c r="K41" s="2"/>
      <c r="L41" s="1">
        <f t="shared" si="31"/>
        <v>105811718.00000001</v>
      </c>
      <c r="M41" s="13">
        <f t="shared" si="31"/>
        <v>642653661.99999976</v>
      </c>
      <c r="N41" s="14">
        <f t="shared" si="32"/>
        <v>748465379.99999976</v>
      </c>
      <c r="P41" s="3" t="s">
        <v>14</v>
      </c>
      <c r="Q41" s="2">
        <v>19592</v>
      </c>
      <c r="R41" s="2">
        <v>92130</v>
      </c>
      <c r="S41" s="2">
        <v>2803</v>
      </c>
      <c r="T41" s="2">
        <v>159</v>
      </c>
      <c r="U41" s="2">
        <v>0</v>
      </c>
      <c r="V41" s="2">
        <v>3392</v>
      </c>
      <c r="W41" s="2">
        <v>0</v>
      </c>
      <c r="X41" s="2">
        <v>5610</v>
      </c>
      <c r="Y41" s="2">
        <v>3718</v>
      </c>
      <c r="Z41" s="2">
        <v>0</v>
      </c>
      <c r="AA41" s="1">
        <f t="shared" si="33"/>
        <v>26113</v>
      </c>
      <c r="AB41" s="13">
        <f t="shared" si="33"/>
        <v>101291</v>
      </c>
      <c r="AC41" s="14">
        <f t="shared" si="34"/>
        <v>127404</v>
      </c>
      <c r="AE41" s="3" t="s">
        <v>14</v>
      </c>
      <c r="AF41" s="2">
        <f t="shared" si="35"/>
        <v>4561.9772356063704</v>
      </c>
      <c r="AG41" s="2">
        <f t="shared" si="30"/>
        <v>6242.5668294800798</v>
      </c>
      <c r="AH41" s="2">
        <f t="shared" si="30"/>
        <v>5862.8112736353914</v>
      </c>
      <c r="AI41" s="2">
        <f t="shared" si="30"/>
        <v>20000</v>
      </c>
      <c r="AJ41" s="2" t="str">
        <f t="shared" si="30"/>
        <v>N.A.</v>
      </c>
      <c r="AK41" s="2">
        <f t="shared" si="30"/>
        <v>10592.045990566034</v>
      </c>
      <c r="AL41" s="2" t="str">
        <f t="shared" si="30"/>
        <v>N.A.</v>
      </c>
      <c r="AM41" s="2">
        <f t="shared" si="30"/>
        <v>5065.5543672014264</v>
      </c>
      <c r="AN41" s="2">
        <f t="shared" si="30"/>
        <v>0</v>
      </c>
      <c r="AO41" s="2" t="str">
        <f t="shared" si="30"/>
        <v>N.A.</v>
      </c>
      <c r="AP41" s="15">
        <f t="shared" si="30"/>
        <v>4052.0705395779887</v>
      </c>
      <c r="AQ41" s="13">
        <f t="shared" si="30"/>
        <v>6344.6274792429713</v>
      </c>
      <c r="AR41" s="14">
        <f t="shared" si="30"/>
        <v>5874.7400395591958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168710562.99999997</v>
      </c>
      <c r="C43" s="2">
        <v>576308032.00000024</v>
      </c>
      <c r="D43" s="2">
        <v>18440055</v>
      </c>
      <c r="E43" s="2">
        <v>3180000</v>
      </c>
      <c r="F43" s="2">
        <v>6715285</v>
      </c>
      <c r="G43" s="2">
        <v>35928219.999999985</v>
      </c>
      <c r="H43" s="2">
        <v>88752697.000000015</v>
      </c>
      <c r="I43" s="2">
        <v>28417760.000000004</v>
      </c>
      <c r="J43" s="2">
        <v>0</v>
      </c>
      <c r="K43" s="2"/>
      <c r="L43" s="1">
        <f t="shared" ref="L43" si="36">B43+D43+F43+H43+J43</f>
        <v>282618600</v>
      </c>
      <c r="M43" s="13">
        <f t="shared" ref="M43" si="37">C43+E43+G43+I43+K43</f>
        <v>643834012.00000024</v>
      </c>
      <c r="N43" s="21">
        <f t="shared" ref="N43" si="38">L43+M43</f>
        <v>926452612.00000024</v>
      </c>
      <c r="P43" s="4" t="s">
        <v>16</v>
      </c>
      <c r="Q43" s="2">
        <v>39903</v>
      </c>
      <c r="R43" s="2">
        <v>92313</v>
      </c>
      <c r="S43" s="2">
        <v>3376</v>
      </c>
      <c r="T43" s="2">
        <v>159</v>
      </c>
      <c r="U43" s="2">
        <v>1590</v>
      </c>
      <c r="V43" s="2">
        <v>3392</v>
      </c>
      <c r="W43" s="2">
        <v>25092</v>
      </c>
      <c r="X43" s="2">
        <v>5610</v>
      </c>
      <c r="Y43" s="2">
        <v>5842</v>
      </c>
      <c r="Z43" s="2">
        <v>0</v>
      </c>
      <c r="AA43" s="1">
        <f t="shared" ref="AA43" si="39">Q43+S43+U43+W43+Y43</f>
        <v>75803</v>
      </c>
      <c r="AB43" s="13">
        <f t="shared" ref="AB43" si="40">R43+T43+V43+X43+Z43</f>
        <v>101474</v>
      </c>
      <c r="AC43" s="21">
        <f t="shared" ref="AC43" si="41">AA43+AB43</f>
        <v>177277</v>
      </c>
      <c r="AE43" s="4" t="s">
        <v>16</v>
      </c>
      <c r="AF43" s="2">
        <f t="shared" si="35"/>
        <v>4228.0170162644408</v>
      </c>
      <c r="AG43" s="2">
        <f t="shared" si="30"/>
        <v>6242.978042095915</v>
      </c>
      <c r="AH43" s="2">
        <f t="shared" si="30"/>
        <v>5462.1015995260659</v>
      </c>
      <c r="AI43" s="2">
        <f t="shared" si="30"/>
        <v>20000</v>
      </c>
      <c r="AJ43" s="2">
        <f t="shared" si="30"/>
        <v>4223.4496855345915</v>
      </c>
      <c r="AK43" s="2">
        <f t="shared" si="30"/>
        <v>10592.045990566034</v>
      </c>
      <c r="AL43" s="2">
        <f t="shared" si="30"/>
        <v>3537.0913837079552</v>
      </c>
      <c r="AM43" s="2">
        <f t="shared" si="30"/>
        <v>5065.5543672014264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3728.3300133240109</v>
      </c>
      <c r="AQ43" s="13">
        <f t="shared" ref="AQ43" si="43">IFERROR(M43/AB43, "N.A.")</f>
        <v>6344.8175099040172</v>
      </c>
      <c r="AR43" s="14">
        <f t="shared" ref="AR43" si="44">IFERROR(N43/AC43, "N.A.")</f>
        <v>5226.0169790779419</v>
      </c>
    </row>
    <row r="44" spans="1:44" ht="15" customHeight="1" thickBot="1" x14ac:dyDescent="0.3">
      <c r="A44" s="5" t="s">
        <v>0</v>
      </c>
      <c r="B44" s="42">
        <f>B43+C43</f>
        <v>745018595.00000024</v>
      </c>
      <c r="C44" s="43"/>
      <c r="D44" s="42">
        <f>D43+E43</f>
        <v>21620055</v>
      </c>
      <c r="E44" s="43"/>
      <c r="F44" s="42">
        <f>F43+G43</f>
        <v>42643504.999999985</v>
      </c>
      <c r="G44" s="43"/>
      <c r="H44" s="42">
        <f>H43+I43</f>
        <v>117170457.00000001</v>
      </c>
      <c r="I44" s="43"/>
      <c r="J44" s="42">
        <f>J43+K43</f>
        <v>0</v>
      </c>
      <c r="K44" s="43"/>
      <c r="L44" s="42">
        <f>L43+M43</f>
        <v>926452612.00000024</v>
      </c>
      <c r="M44" s="46"/>
      <c r="N44" s="22">
        <f>B44+D44+F44+H44+J44</f>
        <v>926452612.00000024</v>
      </c>
      <c r="P44" s="5" t="s">
        <v>0</v>
      </c>
      <c r="Q44" s="42">
        <f>Q43+R43</f>
        <v>132216</v>
      </c>
      <c r="R44" s="43"/>
      <c r="S44" s="42">
        <f>S43+T43</f>
        <v>3535</v>
      </c>
      <c r="T44" s="43"/>
      <c r="U44" s="42">
        <f>U43+V43</f>
        <v>4982</v>
      </c>
      <c r="V44" s="43"/>
      <c r="W44" s="42">
        <f>W43+X43</f>
        <v>30702</v>
      </c>
      <c r="X44" s="43"/>
      <c r="Y44" s="42">
        <f>Y43+Z43</f>
        <v>5842</v>
      </c>
      <c r="Z44" s="43"/>
      <c r="AA44" s="42">
        <f>AA43+AB43</f>
        <v>177277</v>
      </c>
      <c r="AB44" s="46"/>
      <c r="AC44" s="22">
        <f>Q44+S44+U44+W44+Y44</f>
        <v>177277</v>
      </c>
      <c r="AE44" s="5" t="s">
        <v>0</v>
      </c>
      <c r="AF44" s="44">
        <f>IFERROR(B44/Q44,"N.A.")</f>
        <v>5634.859585829251</v>
      </c>
      <c r="AG44" s="45"/>
      <c r="AH44" s="44">
        <f>IFERROR(D44/S44,"N.A.")</f>
        <v>6115.9985855728428</v>
      </c>
      <c r="AI44" s="45"/>
      <c r="AJ44" s="44">
        <f>IFERROR(F44/U44,"N.A.")</f>
        <v>8559.5152549177001</v>
      </c>
      <c r="AK44" s="45"/>
      <c r="AL44" s="44">
        <f>IFERROR(H44/W44,"N.A.")</f>
        <v>3816.3786398280249</v>
      </c>
      <c r="AM44" s="45"/>
      <c r="AN44" s="44">
        <f>IFERROR(J44/Y44,"N.A.")</f>
        <v>0</v>
      </c>
      <c r="AO44" s="45"/>
      <c r="AP44" s="44">
        <f>IFERROR(L44/AA44,"N.A.")</f>
        <v>5226.0169790779419</v>
      </c>
      <c r="AQ44" s="45"/>
      <c r="AR44" s="16">
        <f>IFERROR(N44/AC44, "N.A.")</f>
        <v>5226.0169790779419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8270620.0000000009</v>
      </c>
      <c r="C15" s="2"/>
      <c r="D15" s="2"/>
      <c r="E15" s="2"/>
      <c r="F15" s="2">
        <v>6998760</v>
      </c>
      <c r="G15" s="2"/>
      <c r="H15" s="2">
        <v>14579110.000000006</v>
      </c>
      <c r="I15" s="2"/>
      <c r="J15" s="2">
        <v>0</v>
      </c>
      <c r="K15" s="2"/>
      <c r="L15" s="1">
        <f>B15+D15+F15+H15+J15</f>
        <v>29848490.000000007</v>
      </c>
      <c r="M15" s="13">
        <f>C15+E15+G15+I15+K15</f>
        <v>0</v>
      </c>
      <c r="N15" s="14">
        <f>L15+M15</f>
        <v>29848490.000000007</v>
      </c>
      <c r="P15" s="3" t="s">
        <v>12</v>
      </c>
      <c r="Q15" s="2">
        <v>1957</v>
      </c>
      <c r="R15" s="2">
        <v>0</v>
      </c>
      <c r="S15" s="2">
        <v>0</v>
      </c>
      <c r="T15" s="2">
        <v>0</v>
      </c>
      <c r="U15" s="2">
        <v>834</v>
      </c>
      <c r="V15" s="2">
        <v>0</v>
      </c>
      <c r="W15" s="2">
        <v>5629</v>
      </c>
      <c r="X15" s="2">
        <v>0</v>
      </c>
      <c r="Y15" s="2">
        <v>1478</v>
      </c>
      <c r="Z15" s="2">
        <v>0</v>
      </c>
      <c r="AA15" s="1">
        <f>Q15+S15+U15+W15+Y15</f>
        <v>9898</v>
      </c>
      <c r="AB15" s="13">
        <f>R15+T15+V15+X15+Z15</f>
        <v>0</v>
      </c>
      <c r="AC15" s="14">
        <f>AA15+AB15</f>
        <v>9898</v>
      </c>
      <c r="AE15" s="3" t="s">
        <v>12</v>
      </c>
      <c r="AF15" s="2">
        <f>IFERROR(B15/Q15, "N.A.")</f>
        <v>4226.1727133367403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8391.7985611510794</v>
      </c>
      <c r="AK15" s="2" t="str">
        <f t="shared" si="0"/>
        <v>N.A.</v>
      </c>
      <c r="AL15" s="2">
        <f t="shared" si="0"/>
        <v>2590.0000000000009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3015.6082036775115</v>
      </c>
      <c r="AQ15" s="13" t="str">
        <f t="shared" si="0"/>
        <v>N.A.</v>
      </c>
      <c r="AR15" s="14">
        <f t="shared" si="0"/>
        <v>3015.6082036775115</v>
      </c>
    </row>
    <row r="16" spans="1:44" ht="15" customHeight="1" thickBot="1" x14ac:dyDescent="0.3">
      <c r="A16" s="3" t="s">
        <v>13</v>
      </c>
      <c r="B16" s="2">
        <v>1452205</v>
      </c>
      <c r="C16" s="2"/>
      <c r="D16" s="2">
        <v>1032300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2484505</v>
      </c>
      <c r="M16" s="13">
        <f t="shared" si="1"/>
        <v>0</v>
      </c>
      <c r="N16" s="14">
        <f t="shared" ref="N16:N18" si="2">L16+M16</f>
        <v>2484505</v>
      </c>
      <c r="P16" s="3" t="s">
        <v>13</v>
      </c>
      <c r="Q16" s="2">
        <v>792</v>
      </c>
      <c r="R16" s="2">
        <v>0</v>
      </c>
      <c r="S16" s="2">
        <v>186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978</v>
      </c>
      <c r="AB16" s="13">
        <f t="shared" si="3"/>
        <v>0</v>
      </c>
      <c r="AC16" s="14">
        <f t="shared" ref="AC16:AC18" si="4">AA16+AB16</f>
        <v>978</v>
      </c>
      <c r="AE16" s="3" t="s">
        <v>13</v>
      </c>
      <c r="AF16" s="2">
        <f t="shared" ref="AF16:AF19" si="5">IFERROR(B16/Q16, "N.A.")</f>
        <v>1833.5921717171718</v>
      </c>
      <c r="AG16" s="2" t="str">
        <f t="shared" si="0"/>
        <v>N.A.</v>
      </c>
      <c r="AH16" s="2">
        <f t="shared" si="0"/>
        <v>5550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2540.3936605316972</v>
      </c>
      <c r="AQ16" s="13" t="str">
        <f t="shared" si="0"/>
        <v>N.A.</v>
      </c>
      <c r="AR16" s="14">
        <f t="shared" si="0"/>
        <v>2540.3936605316972</v>
      </c>
    </row>
    <row r="17" spans="1:44" ht="15" customHeight="1" thickBot="1" x14ac:dyDescent="0.3">
      <c r="A17" s="3" t="s">
        <v>14</v>
      </c>
      <c r="B17" s="2">
        <v>21870225.000000004</v>
      </c>
      <c r="C17" s="2">
        <v>38639640.000000007</v>
      </c>
      <c r="D17" s="2">
        <v>1658939.9999999998</v>
      </c>
      <c r="E17" s="2"/>
      <c r="F17" s="2"/>
      <c r="G17" s="2">
        <v>4445100</v>
      </c>
      <c r="H17" s="2"/>
      <c r="I17" s="2">
        <v>2132670</v>
      </c>
      <c r="J17" s="2">
        <v>0</v>
      </c>
      <c r="K17" s="2"/>
      <c r="L17" s="1">
        <f t="shared" si="1"/>
        <v>23529165.000000004</v>
      </c>
      <c r="M17" s="13">
        <f t="shared" si="1"/>
        <v>45217410.000000007</v>
      </c>
      <c r="N17" s="14">
        <f t="shared" si="2"/>
        <v>68746575.000000015</v>
      </c>
      <c r="P17" s="3" t="s">
        <v>14</v>
      </c>
      <c r="Q17" s="2">
        <v>5317</v>
      </c>
      <c r="R17" s="2">
        <v>5508</v>
      </c>
      <c r="S17" s="2">
        <v>405</v>
      </c>
      <c r="T17" s="2">
        <v>0</v>
      </c>
      <c r="U17" s="2">
        <v>0</v>
      </c>
      <c r="V17" s="2">
        <v>624</v>
      </c>
      <c r="W17" s="2">
        <v>0</v>
      </c>
      <c r="X17" s="2">
        <v>781</v>
      </c>
      <c r="Y17" s="2">
        <v>604</v>
      </c>
      <c r="Z17" s="2">
        <v>0</v>
      </c>
      <c r="AA17" s="1">
        <f t="shared" si="3"/>
        <v>6326</v>
      </c>
      <c r="AB17" s="13">
        <f t="shared" si="3"/>
        <v>6913</v>
      </c>
      <c r="AC17" s="14">
        <f t="shared" si="4"/>
        <v>13239</v>
      </c>
      <c r="AE17" s="3" t="s">
        <v>14</v>
      </c>
      <c r="AF17" s="2">
        <f t="shared" si="5"/>
        <v>4113.264058679707</v>
      </c>
      <c r="AG17" s="2">
        <f t="shared" si="0"/>
        <v>7015.1851851851861</v>
      </c>
      <c r="AH17" s="2">
        <f t="shared" si="0"/>
        <v>4096.1481481481478</v>
      </c>
      <c r="AI17" s="2" t="str">
        <f t="shared" si="0"/>
        <v>N.A.</v>
      </c>
      <c r="AJ17" s="2" t="str">
        <f t="shared" si="0"/>
        <v>N.A.</v>
      </c>
      <c r="AK17" s="2">
        <f t="shared" si="0"/>
        <v>7123.5576923076924</v>
      </c>
      <c r="AL17" s="2" t="str">
        <f t="shared" si="0"/>
        <v>N.A.</v>
      </c>
      <c r="AM17" s="2">
        <f t="shared" si="0"/>
        <v>2730.6914212548018</v>
      </c>
      <c r="AN17" s="2">
        <f t="shared" si="0"/>
        <v>0</v>
      </c>
      <c r="AO17" s="2" t="str">
        <f t="shared" si="0"/>
        <v>N.A.</v>
      </c>
      <c r="AP17" s="15">
        <f t="shared" si="0"/>
        <v>3719.4380335124888</v>
      </c>
      <c r="AQ17" s="13">
        <f t="shared" si="0"/>
        <v>6540.9243454361358</v>
      </c>
      <c r="AR17" s="14">
        <f t="shared" si="0"/>
        <v>5192.7317017901669</v>
      </c>
    </row>
    <row r="18" spans="1:44" ht="15" customHeight="1" thickBot="1" x14ac:dyDescent="0.3">
      <c r="A18" s="3" t="s">
        <v>15</v>
      </c>
      <c r="B18" s="2">
        <v>2561220</v>
      </c>
      <c r="C18" s="2">
        <v>1259685</v>
      </c>
      <c r="D18" s="2"/>
      <c r="E18" s="2"/>
      <c r="F18" s="2"/>
      <c r="G18" s="2">
        <v>0</v>
      </c>
      <c r="H18" s="2">
        <v>2878850.0000000005</v>
      </c>
      <c r="I18" s="2"/>
      <c r="J18" s="2">
        <v>0</v>
      </c>
      <c r="K18" s="2"/>
      <c r="L18" s="1">
        <f t="shared" si="1"/>
        <v>5440070</v>
      </c>
      <c r="M18" s="13">
        <f t="shared" si="1"/>
        <v>1259685</v>
      </c>
      <c r="N18" s="14">
        <f t="shared" si="2"/>
        <v>6699755</v>
      </c>
      <c r="P18" s="3" t="s">
        <v>15</v>
      </c>
      <c r="Q18" s="2">
        <v>806</v>
      </c>
      <c r="R18" s="2">
        <v>217</v>
      </c>
      <c r="S18" s="2">
        <v>0</v>
      </c>
      <c r="T18" s="2">
        <v>0</v>
      </c>
      <c r="U18" s="2">
        <v>0</v>
      </c>
      <c r="V18" s="2">
        <v>177</v>
      </c>
      <c r="W18" s="2">
        <v>5783</v>
      </c>
      <c r="X18" s="2">
        <v>0</v>
      </c>
      <c r="Y18" s="2">
        <v>938</v>
      </c>
      <c r="Z18" s="2">
        <v>0</v>
      </c>
      <c r="AA18" s="1">
        <f t="shared" si="3"/>
        <v>7527</v>
      </c>
      <c r="AB18" s="13">
        <f t="shared" si="3"/>
        <v>394</v>
      </c>
      <c r="AC18" s="21">
        <f t="shared" si="4"/>
        <v>7921</v>
      </c>
      <c r="AE18" s="3" t="s">
        <v>15</v>
      </c>
      <c r="AF18" s="2">
        <f t="shared" si="5"/>
        <v>3177.6923076923076</v>
      </c>
      <c r="AG18" s="2">
        <f t="shared" si="0"/>
        <v>5805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497.81255403769677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722.74079978743191</v>
      </c>
      <c r="AQ18" s="13">
        <f t="shared" si="0"/>
        <v>3197.1700507614214</v>
      </c>
      <c r="AR18" s="14">
        <f t="shared" si="0"/>
        <v>845.82186592601943</v>
      </c>
    </row>
    <row r="19" spans="1:44" ht="15" customHeight="1" thickBot="1" x14ac:dyDescent="0.3">
      <c r="A19" s="4" t="s">
        <v>16</v>
      </c>
      <c r="B19" s="2">
        <v>34154270</v>
      </c>
      <c r="C19" s="2">
        <v>39899324.999999993</v>
      </c>
      <c r="D19" s="2">
        <v>2691240</v>
      </c>
      <c r="E19" s="2"/>
      <c r="F19" s="2">
        <v>6998760</v>
      </c>
      <c r="G19" s="2">
        <v>4445100</v>
      </c>
      <c r="H19" s="2">
        <v>17457960.000000004</v>
      </c>
      <c r="I19" s="2">
        <v>2132670</v>
      </c>
      <c r="J19" s="2">
        <v>0</v>
      </c>
      <c r="K19" s="2"/>
      <c r="L19" s="1">
        <f t="shared" ref="L19" si="6">B19+D19+F19+H19+J19</f>
        <v>61302230</v>
      </c>
      <c r="M19" s="13">
        <f t="shared" ref="M19" si="7">C19+E19+G19+I19+K19</f>
        <v>46477094.999999993</v>
      </c>
      <c r="N19" s="21">
        <f t="shared" ref="N19" si="8">L19+M19</f>
        <v>107779325</v>
      </c>
      <c r="P19" s="4" t="s">
        <v>16</v>
      </c>
      <c r="Q19" s="2">
        <v>8872</v>
      </c>
      <c r="R19" s="2">
        <v>5725</v>
      </c>
      <c r="S19" s="2">
        <v>591</v>
      </c>
      <c r="T19" s="2">
        <v>0</v>
      </c>
      <c r="U19" s="2">
        <v>834</v>
      </c>
      <c r="V19" s="2">
        <v>801</v>
      </c>
      <c r="W19" s="2">
        <v>11412</v>
      </c>
      <c r="X19" s="2">
        <v>781</v>
      </c>
      <c r="Y19" s="2">
        <v>3020</v>
      </c>
      <c r="Z19" s="2">
        <v>0</v>
      </c>
      <c r="AA19" s="1">
        <f t="shared" ref="AA19" si="9">Q19+S19+U19+W19+Y19</f>
        <v>24729</v>
      </c>
      <c r="AB19" s="13">
        <f t="shared" ref="AB19" si="10">R19+T19+V19+X19+Z19</f>
        <v>7307</v>
      </c>
      <c r="AC19" s="14">
        <f t="shared" ref="AC19" si="11">AA19+AB19</f>
        <v>32036</v>
      </c>
      <c r="AE19" s="4" t="s">
        <v>16</v>
      </c>
      <c r="AF19" s="2">
        <f t="shared" si="5"/>
        <v>3849.6697475202886</v>
      </c>
      <c r="AG19" s="2">
        <f t="shared" si="0"/>
        <v>6969.3144104803478</v>
      </c>
      <c r="AH19" s="2">
        <f t="shared" si="0"/>
        <v>4553.7055837563448</v>
      </c>
      <c r="AI19" s="2" t="str">
        <f t="shared" si="0"/>
        <v>N.A.</v>
      </c>
      <c r="AJ19" s="2">
        <f t="shared" si="0"/>
        <v>8391.7985611510794</v>
      </c>
      <c r="AK19" s="2">
        <f t="shared" si="0"/>
        <v>5549.4382022471909</v>
      </c>
      <c r="AL19" s="2">
        <f t="shared" si="0"/>
        <v>1529.7896950578343</v>
      </c>
      <c r="AM19" s="2">
        <f t="shared" si="0"/>
        <v>2730.6914212548018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2478.961138743985</v>
      </c>
      <c r="AQ19" s="13">
        <f t="shared" ref="AQ19" si="13">IFERROR(M19/AB19, "N.A.")</f>
        <v>6360.6261119474466</v>
      </c>
      <c r="AR19" s="14">
        <f t="shared" ref="AR19" si="14">IFERROR(N19/AC19, "N.A.")</f>
        <v>3364.3190473217628</v>
      </c>
    </row>
    <row r="20" spans="1:44" ht="15" customHeight="1" thickBot="1" x14ac:dyDescent="0.3">
      <c r="A20" s="5" t="s">
        <v>0</v>
      </c>
      <c r="B20" s="42">
        <f>B19+C19</f>
        <v>74053595</v>
      </c>
      <c r="C20" s="43"/>
      <c r="D20" s="42">
        <f>D19+E19</f>
        <v>2691240</v>
      </c>
      <c r="E20" s="43"/>
      <c r="F20" s="42">
        <f>F19+G19</f>
        <v>11443860</v>
      </c>
      <c r="G20" s="43"/>
      <c r="H20" s="42">
        <f>H19+I19</f>
        <v>19590630.000000004</v>
      </c>
      <c r="I20" s="43"/>
      <c r="J20" s="42">
        <f>J19+K19</f>
        <v>0</v>
      </c>
      <c r="K20" s="43"/>
      <c r="L20" s="42">
        <f>L19+M19</f>
        <v>107779325</v>
      </c>
      <c r="M20" s="46"/>
      <c r="N20" s="22">
        <f>B20+D20+F20+H20+J20</f>
        <v>107779325</v>
      </c>
      <c r="P20" s="5" t="s">
        <v>0</v>
      </c>
      <c r="Q20" s="42">
        <f>Q19+R19</f>
        <v>14597</v>
      </c>
      <c r="R20" s="43"/>
      <c r="S20" s="42">
        <f>S19+T19</f>
        <v>591</v>
      </c>
      <c r="T20" s="43"/>
      <c r="U20" s="42">
        <f>U19+V19</f>
        <v>1635</v>
      </c>
      <c r="V20" s="43"/>
      <c r="W20" s="42">
        <f>W19+X19</f>
        <v>12193</v>
      </c>
      <c r="X20" s="43"/>
      <c r="Y20" s="42">
        <f>Y19+Z19</f>
        <v>3020</v>
      </c>
      <c r="Z20" s="43"/>
      <c r="AA20" s="42">
        <f>AA19+AB19</f>
        <v>32036</v>
      </c>
      <c r="AB20" s="43"/>
      <c r="AC20" s="23">
        <f>Q20+S20+U20+W20+Y20</f>
        <v>32036</v>
      </c>
      <c r="AE20" s="5" t="s">
        <v>0</v>
      </c>
      <c r="AF20" s="44">
        <f>IFERROR(B20/Q20,"N.A.")</f>
        <v>5073.2064807837223</v>
      </c>
      <c r="AG20" s="45"/>
      <c r="AH20" s="44">
        <f>IFERROR(D20/S20,"N.A.")</f>
        <v>4553.7055837563448</v>
      </c>
      <c r="AI20" s="45"/>
      <c r="AJ20" s="44">
        <f>IFERROR(F20/U20,"N.A.")</f>
        <v>6999.3027522935781</v>
      </c>
      <c r="AK20" s="45"/>
      <c r="AL20" s="44">
        <f>IFERROR(H20/W20,"N.A.")</f>
        <v>1606.7112277536294</v>
      </c>
      <c r="AM20" s="45"/>
      <c r="AN20" s="44">
        <f>IFERROR(J20/Y20,"N.A.")</f>
        <v>0</v>
      </c>
      <c r="AO20" s="45"/>
      <c r="AP20" s="44">
        <f>IFERROR(L20/AA20,"N.A.")</f>
        <v>3364.3190473217628</v>
      </c>
      <c r="AQ20" s="45"/>
      <c r="AR20" s="16">
        <f>IFERROR(N20/AC20, "N.A.")</f>
        <v>3364.3190473217628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7710759.9999999991</v>
      </c>
      <c r="C27" s="2"/>
      <c r="D27" s="2"/>
      <c r="E27" s="2"/>
      <c r="F27" s="2">
        <v>6998760</v>
      </c>
      <c r="G27" s="2"/>
      <c r="H27" s="2">
        <v>9934385.0000000019</v>
      </c>
      <c r="I27" s="2"/>
      <c r="J27" s="2">
        <v>0</v>
      </c>
      <c r="K27" s="2"/>
      <c r="L27" s="1">
        <f>B27+D27+F27+H27+J27</f>
        <v>24643905</v>
      </c>
      <c r="M27" s="13">
        <f>C27+E27+G27+I27+K27</f>
        <v>0</v>
      </c>
      <c r="N27" s="14">
        <f>L27+M27</f>
        <v>24643905</v>
      </c>
      <c r="P27" s="3" t="s">
        <v>12</v>
      </c>
      <c r="Q27" s="2">
        <v>1559</v>
      </c>
      <c r="R27" s="2">
        <v>0</v>
      </c>
      <c r="S27" s="2">
        <v>0</v>
      </c>
      <c r="T27" s="2">
        <v>0</v>
      </c>
      <c r="U27" s="2">
        <v>834</v>
      </c>
      <c r="V27" s="2">
        <v>0</v>
      </c>
      <c r="W27" s="2">
        <v>3292</v>
      </c>
      <c r="X27" s="2">
        <v>0</v>
      </c>
      <c r="Y27" s="2">
        <v>655</v>
      </c>
      <c r="Z27" s="2">
        <v>0</v>
      </c>
      <c r="AA27" s="1">
        <f>Q27+S27+U27+W27+Y27</f>
        <v>6340</v>
      </c>
      <c r="AB27" s="13">
        <f>R27+T27+V27+X27+Z27</f>
        <v>0</v>
      </c>
      <c r="AC27" s="14">
        <f>AA27+AB27</f>
        <v>6340</v>
      </c>
      <c r="AE27" s="3" t="s">
        <v>12</v>
      </c>
      <c r="AF27" s="2">
        <f>IFERROR(B27/Q27, "N.A.")</f>
        <v>4945.9653624118018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8391.7985611510794</v>
      </c>
      <c r="AK27" s="2" t="str">
        <f t="shared" si="15"/>
        <v>N.A.</v>
      </c>
      <c r="AL27" s="2">
        <f t="shared" si="15"/>
        <v>3017.7354191980567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3887.051261829653</v>
      </c>
      <c r="AQ27" s="13" t="str">
        <f t="shared" si="15"/>
        <v>N.A.</v>
      </c>
      <c r="AR27" s="14">
        <f t="shared" si="15"/>
        <v>3887.051261829653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15353695</v>
      </c>
      <c r="C29" s="2">
        <v>31838800</v>
      </c>
      <c r="D29" s="2">
        <v>1658939.9999999998</v>
      </c>
      <c r="E29" s="2"/>
      <c r="F29" s="2"/>
      <c r="G29" s="2">
        <v>4445100</v>
      </c>
      <c r="H29" s="2"/>
      <c r="I29" s="2">
        <v>1752120</v>
      </c>
      <c r="J29" s="2">
        <v>0</v>
      </c>
      <c r="K29" s="2"/>
      <c r="L29" s="1">
        <f t="shared" si="16"/>
        <v>17012635</v>
      </c>
      <c r="M29" s="13">
        <f t="shared" si="16"/>
        <v>38036020</v>
      </c>
      <c r="N29" s="14">
        <f t="shared" si="17"/>
        <v>55048655</v>
      </c>
      <c r="P29" s="3" t="s">
        <v>14</v>
      </c>
      <c r="Q29" s="2">
        <v>3299</v>
      </c>
      <c r="R29" s="2">
        <v>4347</v>
      </c>
      <c r="S29" s="2">
        <v>405</v>
      </c>
      <c r="T29" s="2">
        <v>0</v>
      </c>
      <c r="U29" s="2">
        <v>0</v>
      </c>
      <c r="V29" s="2">
        <v>624</v>
      </c>
      <c r="W29" s="2">
        <v>0</v>
      </c>
      <c r="X29" s="2">
        <v>604</v>
      </c>
      <c r="Y29" s="2">
        <v>104</v>
      </c>
      <c r="Z29" s="2">
        <v>0</v>
      </c>
      <c r="AA29" s="1">
        <f t="shared" si="18"/>
        <v>3808</v>
      </c>
      <c r="AB29" s="13">
        <f t="shared" si="18"/>
        <v>5575</v>
      </c>
      <c r="AC29" s="14">
        <f t="shared" si="19"/>
        <v>9383</v>
      </c>
      <c r="AE29" s="3" t="s">
        <v>14</v>
      </c>
      <c r="AF29" s="2">
        <f t="shared" si="20"/>
        <v>4654.0451652015763</v>
      </c>
      <c r="AG29" s="2">
        <f t="shared" si="15"/>
        <v>7324.3156199677942</v>
      </c>
      <c r="AH29" s="2">
        <f t="shared" si="15"/>
        <v>4096.1481481481478</v>
      </c>
      <c r="AI29" s="2" t="str">
        <f t="shared" si="15"/>
        <v>N.A.</v>
      </c>
      <c r="AJ29" s="2" t="str">
        <f t="shared" si="15"/>
        <v>N.A.</v>
      </c>
      <c r="AK29" s="2">
        <f t="shared" si="15"/>
        <v>7123.5576923076924</v>
      </c>
      <c r="AL29" s="2" t="str">
        <f t="shared" si="15"/>
        <v>N.A.</v>
      </c>
      <c r="AM29" s="2">
        <f t="shared" si="15"/>
        <v>2900.8609271523178</v>
      </c>
      <c r="AN29" s="2">
        <f t="shared" si="15"/>
        <v>0</v>
      </c>
      <c r="AO29" s="2" t="str">
        <f t="shared" si="15"/>
        <v>N.A.</v>
      </c>
      <c r="AP29" s="15">
        <f t="shared" si="15"/>
        <v>4467.6037289915967</v>
      </c>
      <c r="AQ29" s="13">
        <f t="shared" si="15"/>
        <v>6822.6044843049331</v>
      </c>
      <c r="AR29" s="14">
        <f t="shared" si="15"/>
        <v>5866.8501545347972</v>
      </c>
    </row>
    <row r="30" spans="1:44" ht="15" customHeight="1" thickBot="1" x14ac:dyDescent="0.3">
      <c r="A30" s="3" t="s">
        <v>15</v>
      </c>
      <c r="B30" s="2">
        <v>2561220</v>
      </c>
      <c r="C30" s="2"/>
      <c r="D30" s="2"/>
      <c r="E30" s="2"/>
      <c r="F30" s="2"/>
      <c r="G30" s="2">
        <v>0</v>
      </c>
      <c r="H30" s="2">
        <v>2598919.9999999995</v>
      </c>
      <c r="I30" s="2"/>
      <c r="J30" s="2">
        <v>0</v>
      </c>
      <c r="K30" s="2"/>
      <c r="L30" s="1">
        <f t="shared" si="16"/>
        <v>5160140</v>
      </c>
      <c r="M30" s="13">
        <f t="shared" si="16"/>
        <v>0</v>
      </c>
      <c r="N30" s="14">
        <f t="shared" si="17"/>
        <v>5160140</v>
      </c>
      <c r="P30" s="3" t="s">
        <v>15</v>
      </c>
      <c r="Q30" s="2">
        <v>806</v>
      </c>
      <c r="R30" s="2">
        <v>0</v>
      </c>
      <c r="S30" s="2">
        <v>0</v>
      </c>
      <c r="T30" s="2">
        <v>0</v>
      </c>
      <c r="U30" s="2">
        <v>0</v>
      </c>
      <c r="V30" s="2">
        <v>177</v>
      </c>
      <c r="W30" s="2">
        <v>5566</v>
      </c>
      <c r="X30" s="2">
        <v>0</v>
      </c>
      <c r="Y30" s="2">
        <v>757</v>
      </c>
      <c r="Z30" s="2">
        <v>0</v>
      </c>
      <c r="AA30" s="1">
        <f t="shared" si="18"/>
        <v>7129</v>
      </c>
      <c r="AB30" s="13">
        <f t="shared" si="18"/>
        <v>177</v>
      </c>
      <c r="AC30" s="21">
        <f t="shared" si="19"/>
        <v>7306</v>
      </c>
      <c r="AE30" s="3" t="s">
        <v>15</v>
      </c>
      <c r="AF30" s="2">
        <f t="shared" si="20"/>
        <v>3177.6923076923076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466.92777578153061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723.82381820732223</v>
      </c>
      <c r="AQ30" s="13">
        <f t="shared" si="15"/>
        <v>0</v>
      </c>
      <c r="AR30" s="14">
        <f t="shared" si="15"/>
        <v>706.28798248015335</v>
      </c>
    </row>
    <row r="31" spans="1:44" ht="15" customHeight="1" thickBot="1" x14ac:dyDescent="0.3">
      <c r="A31" s="4" t="s">
        <v>16</v>
      </c>
      <c r="B31" s="2">
        <v>25625675</v>
      </c>
      <c r="C31" s="2">
        <v>31838800</v>
      </c>
      <c r="D31" s="2">
        <v>1658939.9999999998</v>
      </c>
      <c r="E31" s="2"/>
      <c r="F31" s="2">
        <v>6998760</v>
      </c>
      <c r="G31" s="2">
        <v>4445100</v>
      </c>
      <c r="H31" s="2">
        <v>12533305</v>
      </c>
      <c r="I31" s="2">
        <v>1752120</v>
      </c>
      <c r="J31" s="2">
        <v>0</v>
      </c>
      <c r="K31" s="2"/>
      <c r="L31" s="1">
        <f t="shared" ref="L31" si="21">B31+D31+F31+H31+J31</f>
        <v>46816680</v>
      </c>
      <c r="M31" s="13">
        <f t="shared" ref="M31" si="22">C31+E31+G31+I31+K31</f>
        <v>38036020</v>
      </c>
      <c r="N31" s="21">
        <f t="shared" ref="N31" si="23">L31+M31</f>
        <v>84852700</v>
      </c>
      <c r="P31" s="4" t="s">
        <v>16</v>
      </c>
      <c r="Q31" s="2">
        <v>5664</v>
      </c>
      <c r="R31" s="2">
        <v>4347</v>
      </c>
      <c r="S31" s="2">
        <v>405</v>
      </c>
      <c r="T31" s="2">
        <v>0</v>
      </c>
      <c r="U31" s="2">
        <v>834</v>
      </c>
      <c r="V31" s="2">
        <v>801</v>
      </c>
      <c r="W31" s="2">
        <v>8858</v>
      </c>
      <c r="X31" s="2">
        <v>604</v>
      </c>
      <c r="Y31" s="2">
        <v>1516</v>
      </c>
      <c r="Z31" s="2">
        <v>0</v>
      </c>
      <c r="AA31" s="1">
        <f t="shared" ref="AA31" si="24">Q31+S31+U31+W31+Y31</f>
        <v>17277</v>
      </c>
      <c r="AB31" s="13">
        <f t="shared" ref="AB31" si="25">R31+T31+V31+X31+Z31</f>
        <v>5752</v>
      </c>
      <c r="AC31" s="14">
        <f t="shared" ref="AC31" si="26">AA31+AB31</f>
        <v>23029</v>
      </c>
      <c r="AE31" s="4" t="s">
        <v>16</v>
      </c>
      <c r="AF31" s="2">
        <f t="shared" si="20"/>
        <v>4524.307026836158</v>
      </c>
      <c r="AG31" s="2">
        <f t="shared" si="15"/>
        <v>7324.3156199677942</v>
      </c>
      <c r="AH31" s="2">
        <f t="shared" si="15"/>
        <v>4096.1481481481478</v>
      </c>
      <c r="AI31" s="2" t="str">
        <f t="shared" si="15"/>
        <v>N.A.</v>
      </c>
      <c r="AJ31" s="2">
        <f t="shared" si="15"/>
        <v>8391.7985611510794</v>
      </c>
      <c r="AK31" s="2">
        <f t="shared" si="15"/>
        <v>5549.4382022471909</v>
      </c>
      <c r="AL31" s="2">
        <f t="shared" si="15"/>
        <v>1414.91363738993</v>
      </c>
      <c r="AM31" s="2">
        <f t="shared" si="15"/>
        <v>2900.8609271523178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2709.7690571279736</v>
      </c>
      <c r="AQ31" s="13">
        <f t="shared" ref="AQ31" si="28">IFERROR(M31/AB31, "N.A.")</f>
        <v>6612.6599443671766</v>
      </c>
      <c r="AR31" s="14">
        <f t="shared" ref="AR31" si="29">IFERROR(N31/AC31, "N.A.")</f>
        <v>3684.6020235355422</v>
      </c>
    </row>
    <row r="32" spans="1:44" ht="15" customHeight="1" thickBot="1" x14ac:dyDescent="0.3">
      <c r="A32" s="5" t="s">
        <v>0</v>
      </c>
      <c r="B32" s="42">
        <f>B31+C31</f>
        <v>57464475</v>
      </c>
      <c r="C32" s="43"/>
      <c r="D32" s="42">
        <f>D31+E31</f>
        <v>1658939.9999999998</v>
      </c>
      <c r="E32" s="43"/>
      <c r="F32" s="42">
        <f>F31+G31</f>
        <v>11443860</v>
      </c>
      <c r="G32" s="43"/>
      <c r="H32" s="42">
        <f>H31+I31</f>
        <v>14285425</v>
      </c>
      <c r="I32" s="43"/>
      <c r="J32" s="42">
        <f>J31+K31</f>
        <v>0</v>
      </c>
      <c r="K32" s="43"/>
      <c r="L32" s="42">
        <f>L31+M31</f>
        <v>84852700</v>
      </c>
      <c r="M32" s="46"/>
      <c r="N32" s="22">
        <f>B32+D32+F32+H32+J32</f>
        <v>84852700</v>
      </c>
      <c r="P32" s="5" t="s">
        <v>0</v>
      </c>
      <c r="Q32" s="42">
        <f>Q31+R31</f>
        <v>10011</v>
      </c>
      <c r="R32" s="43"/>
      <c r="S32" s="42">
        <f>S31+T31</f>
        <v>405</v>
      </c>
      <c r="T32" s="43"/>
      <c r="U32" s="42">
        <f>U31+V31</f>
        <v>1635</v>
      </c>
      <c r="V32" s="43"/>
      <c r="W32" s="42">
        <f>W31+X31</f>
        <v>9462</v>
      </c>
      <c r="X32" s="43"/>
      <c r="Y32" s="42">
        <f>Y31+Z31</f>
        <v>1516</v>
      </c>
      <c r="Z32" s="43"/>
      <c r="AA32" s="42">
        <f>AA31+AB31</f>
        <v>23029</v>
      </c>
      <c r="AB32" s="43"/>
      <c r="AC32" s="23">
        <f>Q32+S32+U32+W32+Y32</f>
        <v>23029</v>
      </c>
      <c r="AE32" s="5" t="s">
        <v>0</v>
      </c>
      <c r="AF32" s="44">
        <f>IFERROR(B32/Q32,"N.A.")</f>
        <v>5740.1333533113575</v>
      </c>
      <c r="AG32" s="45"/>
      <c r="AH32" s="44">
        <f>IFERROR(D32/S32,"N.A.")</f>
        <v>4096.1481481481478</v>
      </c>
      <c r="AI32" s="45"/>
      <c r="AJ32" s="44">
        <f>IFERROR(F32/U32,"N.A.")</f>
        <v>6999.3027522935781</v>
      </c>
      <c r="AK32" s="45"/>
      <c r="AL32" s="44">
        <f>IFERROR(H32/W32,"N.A.")</f>
        <v>1509.7680194462059</v>
      </c>
      <c r="AM32" s="45"/>
      <c r="AN32" s="44">
        <f>IFERROR(J32/Y32,"N.A.")</f>
        <v>0</v>
      </c>
      <c r="AO32" s="45"/>
      <c r="AP32" s="44">
        <f>IFERROR(L32/AA32,"N.A.")</f>
        <v>3684.6020235355422</v>
      </c>
      <c r="AQ32" s="45"/>
      <c r="AR32" s="16">
        <f>IFERROR(N32/AC32, "N.A.")</f>
        <v>3684.6020235355422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559859.99999999988</v>
      </c>
      <c r="C39" s="2"/>
      <c r="D39" s="2"/>
      <c r="E39" s="2"/>
      <c r="F39" s="2"/>
      <c r="G39" s="2"/>
      <c r="H39" s="2">
        <v>4644725</v>
      </c>
      <c r="I39" s="2"/>
      <c r="J39" s="2">
        <v>0</v>
      </c>
      <c r="K39" s="2"/>
      <c r="L39" s="1">
        <f>B39+D39+F39+H39+J39</f>
        <v>5204585</v>
      </c>
      <c r="M39" s="13">
        <f>C39+E39+G39+I39+K39</f>
        <v>0</v>
      </c>
      <c r="N39" s="14">
        <f>L39+M39</f>
        <v>5204585</v>
      </c>
      <c r="P39" s="3" t="s">
        <v>12</v>
      </c>
      <c r="Q39" s="2">
        <v>398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2337</v>
      </c>
      <c r="X39" s="2">
        <v>0</v>
      </c>
      <c r="Y39" s="2">
        <v>823</v>
      </c>
      <c r="Z39" s="2">
        <v>0</v>
      </c>
      <c r="AA39" s="1">
        <f>Q39+S39+U39+W39+Y39</f>
        <v>3558</v>
      </c>
      <c r="AB39" s="13">
        <f>R39+T39+V39+X39+Z39</f>
        <v>0</v>
      </c>
      <c r="AC39" s="14">
        <f>AA39+AB39</f>
        <v>3558</v>
      </c>
      <c r="AE39" s="3" t="s">
        <v>12</v>
      </c>
      <c r="AF39" s="2">
        <f>IFERROR(B39/Q39, "N.A.")</f>
        <v>1406.6834170854268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1987.4732563115106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1462.7838673412029</v>
      </c>
      <c r="AQ39" s="13" t="str">
        <f t="shared" si="30"/>
        <v>N.A.</v>
      </c>
      <c r="AR39" s="14">
        <f t="shared" si="30"/>
        <v>1462.7838673412029</v>
      </c>
    </row>
    <row r="40" spans="1:44" ht="15" customHeight="1" thickBot="1" x14ac:dyDescent="0.3">
      <c r="A40" s="3" t="s">
        <v>13</v>
      </c>
      <c r="B40" s="2">
        <v>1452205</v>
      </c>
      <c r="C40" s="2"/>
      <c r="D40" s="2">
        <v>1032300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2484505</v>
      </c>
      <c r="M40" s="13">
        <f t="shared" si="31"/>
        <v>0</v>
      </c>
      <c r="N40" s="14">
        <f t="shared" ref="N40:N42" si="32">L40+M40</f>
        <v>2484505</v>
      </c>
      <c r="P40" s="3" t="s">
        <v>13</v>
      </c>
      <c r="Q40" s="2">
        <v>792</v>
      </c>
      <c r="R40" s="2">
        <v>0</v>
      </c>
      <c r="S40" s="2">
        <v>186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978</v>
      </c>
      <c r="AB40" s="13">
        <f t="shared" si="33"/>
        <v>0</v>
      </c>
      <c r="AC40" s="14">
        <f t="shared" ref="AC40:AC42" si="34">AA40+AB40</f>
        <v>978</v>
      </c>
      <c r="AE40" s="3" t="s">
        <v>13</v>
      </c>
      <c r="AF40" s="2">
        <f t="shared" ref="AF40:AF43" si="35">IFERROR(B40/Q40, "N.A.")</f>
        <v>1833.5921717171718</v>
      </c>
      <c r="AG40" s="2" t="str">
        <f t="shared" si="30"/>
        <v>N.A.</v>
      </c>
      <c r="AH40" s="2">
        <f t="shared" si="30"/>
        <v>5550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2540.3936605316972</v>
      </c>
      <c r="AQ40" s="13" t="str">
        <f t="shared" si="30"/>
        <v>N.A.</v>
      </c>
      <c r="AR40" s="14">
        <f t="shared" si="30"/>
        <v>2540.3936605316972</v>
      </c>
    </row>
    <row r="41" spans="1:44" ht="15" customHeight="1" thickBot="1" x14ac:dyDescent="0.3">
      <c r="A41" s="3" t="s">
        <v>14</v>
      </c>
      <c r="B41" s="2">
        <v>6516530</v>
      </c>
      <c r="C41" s="2">
        <v>6800840</v>
      </c>
      <c r="D41" s="2"/>
      <c r="E41" s="2"/>
      <c r="F41" s="2"/>
      <c r="G41" s="2"/>
      <c r="H41" s="2"/>
      <c r="I41" s="2">
        <v>380550</v>
      </c>
      <c r="J41" s="2">
        <v>0</v>
      </c>
      <c r="K41" s="2"/>
      <c r="L41" s="1">
        <f t="shared" si="31"/>
        <v>6516530</v>
      </c>
      <c r="M41" s="13">
        <f t="shared" si="31"/>
        <v>7181390</v>
      </c>
      <c r="N41" s="14">
        <f t="shared" si="32"/>
        <v>13697920</v>
      </c>
      <c r="P41" s="3" t="s">
        <v>14</v>
      </c>
      <c r="Q41" s="2">
        <v>2018</v>
      </c>
      <c r="R41" s="2">
        <v>1161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177</v>
      </c>
      <c r="Y41" s="2">
        <v>500</v>
      </c>
      <c r="Z41" s="2">
        <v>0</v>
      </c>
      <c r="AA41" s="1">
        <f t="shared" si="33"/>
        <v>2518</v>
      </c>
      <c r="AB41" s="13">
        <f t="shared" si="33"/>
        <v>1338</v>
      </c>
      <c r="AC41" s="14">
        <f t="shared" si="34"/>
        <v>3856</v>
      </c>
      <c r="AE41" s="3" t="s">
        <v>14</v>
      </c>
      <c r="AF41" s="2">
        <f t="shared" si="35"/>
        <v>3229.2021803766106</v>
      </c>
      <c r="AG41" s="2">
        <f t="shared" si="30"/>
        <v>5857.7433247200688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2150</v>
      </c>
      <c r="AN41" s="2">
        <f t="shared" si="30"/>
        <v>0</v>
      </c>
      <c r="AO41" s="2" t="str">
        <f t="shared" si="30"/>
        <v>N.A.</v>
      </c>
      <c r="AP41" s="15">
        <f t="shared" si="30"/>
        <v>2587.9785544082606</v>
      </c>
      <c r="AQ41" s="13">
        <f t="shared" si="30"/>
        <v>5367.2571001494771</v>
      </c>
      <c r="AR41" s="14">
        <f t="shared" si="30"/>
        <v>3552.3651452282156</v>
      </c>
    </row>
    <row r="42" spans="1:44" ht="15" customHeight="1" thickBot="1" x14ac:dyDescent="0.3">
      <c r="A42" s="3" t="s">
        <v>15</v>
      </c>
      <c r="B42" s="2"/>
      <c r="C42" s="2">
        <v>1259685</v>
      </c>
      <c r="D42" s="2"/>
      <c r="E42" s="2"/>
      <c r="F42" s="2"/>
      <c r="G42" s="2"/>
      <c r="H42" s="2">
        <v>279930</v>
      </c>
      <c r="I42" s="2"/>
      <c r="J42" s="2">
        <v>0</v>
      </c>
      <c r="K42" s="2"/>
      <c r="L42" s="1">
        <f t="shared" si="31"/>
        <v>279930</v>
      </c>
      <c r="M42" s="13">
        <f t="shared" si="31"/>
        <v>1259685</v>
      </c>
      <c r="N42" s="14">
        <f t="shared" si="32"/>
        <v>1539615</v>
      </c>
      <c r="P42" s="3" t="s">
        <v>15</v>
      </c>
      <c r="Q42" s="2">
        <v>0</v>
      </c>
      <c r="R42" s="2">
        <v>217</v>
      </c>
      <c r="S42" s="2">
        <v>0</v>
      </c>
      <c r="T42" s="2">
        <v>0</v>
      </c>
      <c r="U42" s="2">
        <v>0</v>
      </c>
      <c r="V42" s="2">
        <v>0</v>
      </c>
      <c r="W42" s="2">
        <v>217</v>
      </c>
      <c r="X42" s="2">
        <v>0</v>
      </c>
      <c r="Y42" s="2">
        <v>181</v>
      </c>
      <c r="Z42" s="2">
        <v>0</v>
      </c>
      <c r="AA42" s="1">
        <f t="shared" si="33"/>
        <v>398</v>
      </c>
      <c r="AB42" s="13">
        <f t="shared" si="33"/>
        <v>217</v>
      </c>
      <c r="AC42" s="14">
        <f t="shared" si="34"/>
        <v>615</v>
      </c>
      <c r="AE42" s="3" t="s">
        <v>15</v>
      </c>
      <c r="AF42" s="2" t="str">
        <f t="shared" si="35"/>
        <v>N.A.</v>
      </c>
      <c r="AG42" s="2">
        <f t="shared" si="30"/>
        <v>5805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1290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703.3417085427136</v>
      </c>
      <c r="AQ42" s="13">
        <f t="shared" si="30"/>
        <v>5805</v>
      </c>
      <c r="AR42" s="14">
        <f t="shared" si="30"/>
        <v>2503.439024390244</v>
      </c>
    </row>
    <row r="43" spans="1:44" ht="15" customHeight="1" thickBot="1" x14ac:dyDescent="0.3">
      <c r="A43" s="4" t="s">
        <v>16</v>
      </c>
      <c r="B43" s="2">
        <v>8528595</v>
      </c>
      <c r="C43" s="2">
        <v>8060525</v>
      </c>
      <c r="D43" s="2">
        <v>1032300</v>
      </c>
      <c r="E43" s="2"/>
      <c r="F43" s="2"/>
      <c r="G43" s="2"/>
      <c r="H43" s="2">
        <v>4924655.0000000009</v>
      </c>
      <c r="I43" s="2">
        <v>380550</v>
      </c>
      <c r="J43" s="2">
        <v>0</v>
      </c>
      <c r="K43" s="2"/>
      <c r="L43" s="1">
        <f t="shared" ref="L43" si="36">B43+D43+F43+H43+J43</f>
        <v>14485550</v>
      </c>
      <c r="M43" s="13">
        <f t="shared" ref="M43" si="37">C43+E43+G43+I43+K43</f>
        <v>8441075</v>
      </c>
      <c r="N43" s="21">
        <f t="shared" ref="N43" si="38">L43+M43</f>
        <v>22926625</v>
      </c>
      <c r="P43" s="4" t="s">
        <v>16</v>
      </c>
      <c r="Q43" s="2">
        <v>3208</v>
      </c>
      <c r="R43" s="2">
        <v>1378</v>
      </c>
      <c r="S43" s="2">
        <v>186</v>
      </c>
      <c r="T43" s="2">
        <v>0</v>
      </c>
      <c r="U43" s="2">
        <v>0</v>
      </c>
      <c r="V43" s="2">
        <v>0</v>
      </c>
      <c r="W43" s="2">
        <v>2554</v>
      </c>
      <c r="X43" s="2">
        <v>177</v>
      </c>
      <c r="Y43" s="2">
        <v>1504</v>
      </c>
      <c r="Z43" s="2">
        <v>0</v>
      </c>
      <c r="AA43" s="1">
        <f t="shared" ref="AA43" si="39">Q43+S43+U43+W43+Y43</f>
        <v>7452</v>
      </c>
      <c r="AB43" s="13">
        <f t="shared" ref="AB43" si="40">R43+T43+V43+X43+Z43</f>
        <v>1555</v>
      </c>
      <c r="AC43" s="21">
        <f t="shared" ref="AC43" si="41">AA43+AB43</f>
        <v>9007</v>
      </c>
      <c r="AE43" s="4" t="s">
        <v>16</v>
      </c>
      <c r="AF43" s="2">
        <f t="shared" si="35"/>
        <v>2658.5395885286785</v>
      </c>
      <c r="AG43" s="2">
        <f t="shared" si="30"/>
        <v>5849.4375907111753</v>
      </c>
      <c r="AH43" s="2">
        <f t="shared" si="30"/>
        <v>5550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1928.2126076742368</v>
      </c>
      <c r="AM43" s="2">
        <f t="shared" si="30"/>
        <v>2150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1943.8472893183039</v>
      </c>
      <c r="AQ43" s="13">
        <f t="shared" ref="AQ43" si="43">IFERROR(M43/AB43, "N.A.")</f>
        <v>5428.3440514469457</v>
      </c>
      <c r="AR43" s="14">
        <f t="shared" ref="AR43" si="44">IFERROR(N43/AC43, "N.A.")</f>
        <v>2545.4230043299658</v>
      </c>
    </row>
    <row r="44" spans="1:44" ht="15" customHeight="1" thickBot="1" x14ac:dyDescent="0.3">
      <c r="A44" s="5" t="s">
        <v>0</v>
      </c>
      <c r="B44" s="42">
        <f>B43+C43</f>
        <v>16589120</v>
      </c>
      <c r="C44" s="43"/>
      <c r="D44" s="42">
        <f>D43+E43</f>
        <v>1032300</v>
      </c>
      <c r="E44" s="43"/>
      <c r="F44" s="42">
        <f>F43+G43</f>
        <v>0</v>
      </c>
      <c r="G44" s="43"/>
      <c r="H44" s="42">
        <f>H43+I43</f>
        <v>5305205.0000000009</v>
      </c>
      <c r="I44" s="43"/>
      <c r="J44" s="42">
        <f>J43+K43</f>
        <v>0</v>
      </c>
      <c r="K44" s="43"/>
      <c r="L44" s="42">
        <f>L43+M43</f>
        <v>22926625</v>
      </c>
      <c r="M44" s="46"/>
      <c r="N44" s="22">
        <f>B44+D44+F44+H44+J44</f>
        <v>22926625</v>
      </c>
      <c r="P44" s="5" t="s">
        <v>0</v>
      </c>
      <c r="Q44" s="42">
        <f>Q43+R43</f>
        <v>4586</v>
      </c>
      <c r="R44" s="43"/>
      <c r="S44" s="42">
        <f>S43+T43</f>
        <v>186</v>
      </c>
      <c r="T44" s="43"/>
      <c r="U44" s="42">
        <f>U43+V43</f>
        <v>0</v>
      </c>
      <c r="V44" s="43"/>
      <c r="W44" s="42">
        <f>W43+X43</f>
        <v>2731</v>
      </c>
      <c r="X44" s="43"/>
      <c r="Y44" s="42">
        <f>Y43+Z43</f>
        <v>1504</v>
      </c>
      <c r="Z44" s="43"/>
      <c r="AA44" s="42">
        <f>AA43+AB43</f>
        <v>9007</v>
      </c>
      <c r="AB44" s="46"/>
      <c r="AC44" s="22">
        <f>Q44+S44+U44+W44+Y44</f>
        <v>9007</v>
      </c>
      <c r="AE44" s="5" t="s">
        <v>0</v>
      </c>
      <c r="AF44" s="44">
        <f>IFERROR(B44/Q44,"N.A.")</f>
        <v>3617.3397296118624</v>
      </c>
      <c r="AG44" s="45"/>
      <c r="AH44" s="44">
        <f>IFERROR(D44/S44,"N.A.")</f>
        <v>5550</v>
      </c>
      <c r="AI44" s="45"/>
      <c r="AJ44" s="44" t="str">
        <f>IFERROR(F44/U44,"N.A.")</f>
        <v>N.A.</v>
      </c>
      <c r="AK44" s="45"/>
      <c r="AL44" s="44">
        <f>IFERROR(H44/W44,"N.A.")</f>
        <v>1942.5869644818752</v>
      </c>
      <c r="AM44" s="45"/>
      <c r="AN44" s="44">
        <f>IFERROR(J44/Y44,"N.A.")</f>
        <v>0</v>
      </c>
      <c r="AO44" s="45"/>
      <c r="AP44" s="44">
        <f>IFERROR(L44/AA44,"N.A.")</f>
        <v>2545.4230043299658</v>
      </c>
      <c r="AQ44" s="45"/>
      <c r="AR44" s="16">
        <f>IFERROR(N44/AC44, "N.A.")</f>
        <v>2545.4230043299658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8809668</v>
      </c>
      <c r="C15" s="2"/>
      <c r="D15" s="2">
        <v>1763880.0000000002</v>
      </c>
      <c r="E15" s="2"/>
      <c r="F15" s="2"/>
      <c r="G15" s="2"/>
      <c r="H15" s="2">
        <v>13134922</v>
      </c>
      <c r="I15" s="2"/>
      <c r="J15" s="2">
        <v>0</v>
      </c>
      <c r="K15" s="2"/>
      <c r="L15" s="1">
        <f>B15+D15+F15+H15+J15</f>
        <v>23708470</v>
      </c>
      <c r="M15" s="13">
        <f>C15+E15+G15+I15+K15</f>
        <v>0</v>
      </c>
      <c r="N15" s="14">
        <f>L15+M15</f>
        <v>23708470</v>
      </c>
      <c r="P15" s="3" t="s">
        <v>12</v>
      </c>
      <c r="Q15" s="2">
        <v>1506</v>
      </c>
      <c r="R15" s="2">
        <v>0</v>
      </c>
      <c r="S15" s="2">
        <v>431</v>
      </c>
      <c r="T15" s="2">
        <v>0</v>
      </c>
      <c r="U15" s="2">
        <v>0</v>
      </c>
      <c r="V15" s="2">
        <v>0</v>
      </c>
      <c r="W15" s="2">
        <v>3656</v>
      </c>
      <c r="X15" s="2">
        <v>0</v>
      </c>
      <c r="Y15" s="2">
        <v>436</v>
      </c>
      <c r="Z15" s="2">
        <v>0</v>
      </c>
      <c r="AA15" s="1">
        <f>Q15+S15+U15+W15+Y15</f>
        <v>6029</v>
      </c>
      <c r="AB15" s="13">
        <f>R15+T15+V15+X15+Z15</f>
        <v>0</v>
      </c>
      <c r="AC15" s="14">
        <f>AA15+AB15</f>
        <v>6029</v>
      </c>
      <c r="AE15" s="3" t="s">
        <v>12</v>
      </c>
      <c r="AF15" s="2">
        <f>IFERROR(B15/Q15, "N.A.")</f>
        <v>5849.7131474103589</v>
      </c>
      <c r="AG15" s="2" t="str">
        <f t="shared" ref="AG15:AR19" si="0">IFERROR(C15/R15, "N.A.")</f>
        <v>N.A.</v>
      </c>
      <c r="AH15" s="2">
        <f t="shared" si="0"/>
        <v>4092.529002320186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3592.7029540481399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3932.4050422955715</v>
      </c>
      <c r="AQ15" s="13" t="str">
        <f t="shared" si="0"/>
        <v>N.A.</v>
      </c>
      <c r="AR15" s="14">
        <f t="shared" si="0"/>
        <v>3932.4050422955715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4845190</v>
      </c>
      <c r="C17" s="2">
        <v>2503800</v>
      </c>
      <c r="D17" s="2"/>
      <c r="E17" s="2"/>
      <c r="F17" s="2"/>
      <c r="G17" s="2"/>
      <c r="H17" s="2"/>
      <c r="I17" s="2">
        <v>2215400</v>
      </c>
      <c r="J17" s="2"/>
      <c r="K17" s="2"/>
      <c r="L17" s="1">
        <f t="shared" si="1"/>
        <v>4845190</v>
      </c>
      <c r="M17" s="13">
        <f t="shared" si="1"/>
        <v>4719200</v>
      </c>
      <c r="N17" s="14">
        <f t="shared" si="2"/>
        <v>9564390</v>
      </c>
      <c r="P17" s="3" t="s">
        <v>14</v>
      </c>
      <c r="Q17" s="2">
        <v>1070</v>
      </c>
      <c r="R17" s="2">
        <v>649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431</v>
      </c>
      <c r="Y17" s="2">
        <v>0</v>
      </c>
      <c r="Z17" s="2">
        <v>0</v>
      </c>
      <c r="AA17" s="1">
        <f t="shared" si="3"/>
        <v>1070</v>
      </c>
      <c r="AB17" s="13">
        <f t="shared" si="3"/>
        <v>1080</v>
      </c>
      <c r="AC17" s="14">
        <f t="shared" si="4"/>
        <v>2150</v>
      </c>
      <c r="AE17" s="3" t="s">
        <v>14</v>
      </c>
      <c r="AF17" s="2">
        <f t="shared" si="5"/>
        <v>4528.2149532710282</v>
      </c>
      <c r="AG17" s="2">
        <f t="shared" si="0"/>
        <v>3857.935285053929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5140.1392111368914</v>
      </c>
      <c r="AN17" s="2" t="str">
        <f t="shared" si="0"/>
        <v>N.A.</v>
      </c>
      <c r="AO17" s="2" t="str">
        <f t="shared" si="0"/>
        <v>N.A.</v>
      </c>
      <c r="AP17" s="15">
        <f t="shared" si="0"/>
        <v>4528.2149532710282</v>
      </c>
      <c r="AQ17" s="13">
        <f t="shared" si="0"/>
        <v>4369.6296296296296</v>
      </c>
      <c r="AR17" s="14">
        <f t="shared" si="0"/>
        <v>4448.5534883720929</v>
      </c>
    </row>
    <row r="18" spans="1:44" ht="15" customHeight="1" thickBot="1" x14ac:dyDescent="0.3">
      <c r="A18" s="3" t="s">
        <v>15</v>
      </c>
      <c r="B18" s="2">
        <v>2424340</v>
      </c>
      <c r="C18" s="2"/>
      <c r="D18" s="2"/>
      <c r="E18" s="2"/>
      <c r="F18" s="2"/>
      <c r="G18" s="2"/>
      <c r="H18" s="2">
        <v>1602533</v>
      </c>
      <c r="I18" s="2"/>
      <c r="J18" s="2">
        <v>0</v>
      </c>
      <c r="K18" s="2"/>
      <c r="L18" s="1">
        <f t="shared" si="1"/>
        <v>4026873</v>
      </c>
      <c r="M18" s="13">
        <f t="shared" si="1"/>
        <v>0</v>
      </c>
      <c r="N18" s="14">
        <f t="shared" si="2"/>
        <v>4026873</v>
      </c>
      <c r="P18" s="3" t="s">
        <v>15</v>
      </c>
      <c r="Q18" s="2">
        <v>867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2814</v>
      </c>
      <c r="X18" s="2">
        <v>0</v>
      </c>
      <c r="Y18" s="2">
        <v>1303</v>
      </c>
      <c r="Z18" s="2">
        <v>0</v>
      </c>
      <c r="AA18" s="1">
        <f t="shared" si="3"/>
        <v>4984</v>
      </c>
      <c r="AB18" s="13">
        <f t="shared" si="3"/>
        <v>0</v>
      </c>
      <c r="AC18" s="21">
        <f t="shared" si="4"/>
        <v>4984</v>
      </c>
      <c r="AE18" s="3" t="s">
        <v>15</v>
      </c>
      <c r="AF18" s="2">
        <f t="shared" si="5"/>
        <v>2796.2399077277969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569.48578535891966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807.96007223113963</v>
      </c>
      <c r="AQ18" s="13" t="str">
        <f t="shared" si="0"/>
        <v>N.A.</v>
      </c>
      <c r="AR18" s="14">
        <f t="shared" si="0"/>
        <v>807.96007223113963</v>
      </c>
    </row>
    <row r="19" spans="1:44" ht="15" customHeight="1" thickBot="1" x14ac:dyDescent="0.3">
      <c r="A19" s="4" t="s">
        <v>16</v>
      </c>
      <c r="B19" s="2">
        <v>16079197.999999996</v>
      </c>
      <c r="C19" s="2">
        <v>2503800</v>
      </c>
      <c r="D19" s="2">
        <v>1763880.0000000002</v>
      </c>
      <c r="E19" s="2"/>
      <c r="F19" s="2"/>
      <c r="G19" s="2"/>
      <c r="H19" s="2">
        <v>14737454.999999996</v>
      </c>
      <c r="I19" s="2">
        <v>2215400</v>
      </c>
      <c r="J19" s="2">
        <v>0</v>
      </c>
      <c r="K19" s="2"/>
      <c r="L19" s="1">
        <f t="shared" ref="L19" si="6">B19+D19+F19+H19+J19</f>
        <v>32580532.999999993</v>
      </c>
      <c r="M19" s="13">
        <f t="shared" ref="M19" si="7">C19+E19+G19+I19+K19</f>
        <v>4719200</v>
      </c>
      <c r="N19" s="21">
        <f t="shared" ref="N19" si="8">L19+M19</f>
        <v>37299732.999999993</v>
      </c>
      <c r="P19" s="4" t="s">
        <v>16</v>
      </c>
      <c r="Q19" s="2">
        <v>3443</v>
      </c>
      <c r="R19" s="2">
        <v>649</v>
      </c>
      <c r="S19" s="2">
        <v>431</v>
      </c>
      <c r="T19" s="2">
        <v>0</v>
      </c>
      <c r="U19" s="2">
        <v>0</v>
      </c>
      <c r="V19" s="2">
        <v>0</v>
      </c>
      <c r="W19" s="2">
        <v>6470</v>
      </c>
      <c r="X19" s="2">
        <v>431</v>
      </c>
      <c r="Y19" s="2">
        <v>1739</v>
      </c>
      <c r="Z19" s="2">
        <v>0</v>
      </c>
      <c r="AA19" s="1">
        <f t="shared" ref="AA19" si="9">Q19+S19+U19+W19+Y19</f>
        <v>12083</v>
      </c>
      <c r="AB19" s="13">
        <f t="shared" ref="AB19" si="10">R19+T19+V19+X19+Z19</f>
        <v>1080</v>
      </c>
      <c r="AC19" s="14">
        <f t="shared" ref="AC19" si="11">AA19+AB19</f>
        <v>13163</v>
      </c>
      <c r="AE19" s="4" t="s">
        <v>16</v>
      </c>
      <c r="AF19" s="2">
        <f t="shared" si="5"/>
        <v>4670.1126924194004</v>
      </c>
      <c r="AG19" s="2">
        <f t="shared" si="0"/>
        <v>3857.935285053929</v>
      </c>
      <c r="AH19" s="2">
        <f t="shared" si="0"/>
        <v>4092.529002320186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2277.8137557959808</v>
      </c>
      <c r="AM19" s="2">
        <f t="shared" si="0"/>
        <v>5140.1392111368914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2696.3943557063635</v>
      </c>
      <c r="AQ19" s="13">
        <f t="shared" ref="AQ19" si="13">IFERROR(M19/AB19, "N.A.")</f>
        <v>4369.6296296296296</v>
      </c>
      <c r="AR19" s="14">
        <f t="shared" ref="AR19" si="14">IFERROR(N19/AC19, "N.A.")</f>
        <v>2833.6802400668535</v>
      </c>
    </row>
    <row r="20" spans="1:44" ht="15" customHeight="1" thickBot="1" x14ac:dyDescent="0.3">
      <c r="A20" s="5" t="s">
        <v>0</v>
      </c>
      <c r="B20" s="42">
        <f>B19+C19</f>
        <v>18582997.999999996</v>
      </c>
      <c r="C20" s="43"/>
      <c r="D20" s="42">
        <f>D19+E19</f>
        <v>1763880.0000000002</v>
      </c>
      <c r="E20" s="43"/>
      <c r="F20" s="42">
        <f>F19+G19</f>
        <v>0</v>
      </c>
      <c r="G20" s="43"/>
      <c r="H20" s="42">
        <f>H19+I19</f>
        <v>16952854.999999996</v>
      </c>
      <c r="I20" s="43"/>
      <c r="J20" s="42">
        <f>J19+K19</f>
        <v>0</v>
      </c>
      <c r="K20" s="43"/>
      <c r="L20" s="42">
        <f>L19+M19</f>
        <v>37299732.999999993</v>
      </c>
      <c r="M20" s="46"/>
      <c r="N20" s="22">
        <f>B20+D20+F20+H20+J20</f>
        <v>37299732.999999993</v>
      </c>
      <c r="P20" s="5" t="s">
        <v>0</v>
      </c>
      <c r="Q20" s="42">
        <f>Q19+R19</f>
        <v>4092</v>
      </c>
      <c r="R20" s="43"/>
      <c r="S20" s="42">
        <f>S19+T19</f>
        <v>431</v>
      </c>
      <c r="T20" s="43"/>
      <c r="U20" s="42">
        <f>U19+V19</f>
        <v>0</v>
      </c>
      <c r="V20" s="43"/>
      <c r="W20" s="42">
        <f>W19+X19</f>
        <v>6901</v>
      </c>
      <c r="X20" s="43"/>
      <c r="Y20" s="42">
        <f>Y19+Z19</f>
        <v>1739</v>
      </c>
      <c r="Z20" s="43"/>
      <c r="AA20" s="42">
        <f>AA19+AB19</f>
        <v>13163</v>
      </c>
      <c r="AB20" s="43"/>
      <c r="AC20" s="23">
        <f>Q20+S20+U20+W20+Y20</f>
        <v>13163</v>
      </c>
      <c r="AE20" s="5" t="s">
        <v>0</v>
      </c>
      <c r="AF20" s="44">
        <f>IFERROR(B20/Q20,"N.A.")</f>
        <v>4541.2996089931567</v>
      </c>
      <c r="AG20" s="45"/>
      <c r="AH20" s="44">
        <f>IFERROR(D20/S20,"N.A.")</f>
        <v>4092.529002320186</v>
      </c>
      <c r="AI20" s="45"/>
      <c r="AJ20" s="44" t="str">
        <f>IFERROR(F20/U20,"N.A.")</f>
        <v>N.A.</v>
      </c>
      <c r="AK20" s="45"/>
      <c r="AL20" s="44">
        <f>IFERROR(H20/W20,"N.A.")</f>
        <v>2456.579481234603</v>
      </c>
      <c r="AM20" s="45"/>
      <c r="AN20" s="44">
        <f>IFERROR(J20/Y20,"N.A.")</f>
        <v>0</v>
      </c>
      <c r="AO20" s="45"/>
      <c r="AP20" s="44">
        <f>IFERROR(L20/AA20,"N.A.")</f>
        <v>2833.6802400668535</v>
      </c>
      <c r="AQ20" s="45"/>
      <c r="AR20" s="16">
        <f>IFERROR(N20/AC20, "N.A.")</f>
        <v>2833.6802400668535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8275350</v>
      </c>
      <c r="C27" s="2"/>
      <c r="D27" s="2">
        <v>1763880.0000000002</v>
      </c>
      <c r="E27" s="2"/>
      <c r="F27" s="2"/>
      <c r="G27" s="2"/>
      <c r="H27" s="2">
        <v>5070732</v>
      </c>
      <c r="I27" s="2"/>
      <c r="J27" s="2">
        <v>0</v>
      </c>
      <c r="K27" s="2"/>
      <c r="L27" s="1">
        <f>B27+D27+F27+H27+J27</f>
        <v>15109962</v>
      </c>
      <c r="M27" s="13">
        <f>C27+E27+G27+I27+K27</f>
        <v>0</v>
      </c>
      <c r="N27" s="14">
        <f>L27+M27</f>
        <v>15109962</v>
      </c>
      <c r="P27" s="3" t="s">
        <v>12</v>
      </c>
      <c r="Q27" s="2">
        <v>1070</v>
      </c>
      <c r="R27" s="2">
        <v>0</v>
      </c>
      <c r="S27" s="2">
        <v>431</v>
      </c>
      <c r="T27" s="2">
        <v>0</v>
      </c>
      <c r="U27" s="2">
        <v>0</v>
      </c>
      <c r="V27" s="2">
        <v>0</v>
      </c>
      <c r="W27" s="2">
        <v>1075</v>
      </c>
      <c r="X27" s="2">
        <v>0</v>
      </c>
      <c r="Y27" s="2">
        <v>218</v>
      </c>
      <c r="Z27" s="2">
        <v>0</v>
      </c>
      <c r="AA27" s="1">
        <f>Q27+S27+U27+W27+Y27</f>
        <v>2794</v>
      </c>
      <c r="AB27" s="13">
        <f>R27+T27+V27+X27+Z27</f>
        <v>0</v>
      </c>
      <c r="AC27" s="14">
        <f>AA27+AB27</f>
        <v>2794</v>
      </c>
      <c r="AE27" s="3" t="s">
        <v>12</v>
      </c>
      <c r="AF27" s="2">
        <f>IFERROR(B27/Q27, "N.A.")</f>
        <v>7733.9719626168226</v>
      </c>
      <c r="AG27" s="2" t="str">
        <f t="shared" ref="AG27:AR31" si="15">IFERROR(C27/R27, "N.A.")</f>
        <v>N.A.</v>
      </c>
      <c r="AH27" s="2">
        <f t="shared" si="15"/>
        <v>4092.529002320186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4716.96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5408.0035790980673</v>
      </c>
      <c r="AQ27" s="13" t="str">
        <f t="shared" si="15"/>
        <v>N.A.</v>
      </c>
      <c r="AR27" s="14">
        <f t="shared" si="15"/>
        <v>5408.0035790980673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4020880</v>
      </c>
      <c r="C29" s="2">
        <v>784800</v>
      </c>
      <c r="D29" s="2"/>
      <c r="E29" s="2"/>
      <c r="F29" s="2"/>
      <c r="G29" s="2"/>
      <c r="H29" s="2"/>
      <c r="I29" s="2">
        <v>2215400</v>
      </c>
      <c r="J29" s="2"/>
      <c r="K29" s="2"/>
      <c r="L29" s="1">
        <f t="shared" si="16"/>
        <v>4020880</v>
      </c>
      <c r="M29" s="13">
        <f t="shared" si="16"/>
        <v>3000200</v>
      </c>
      <c r="N29" s="14">
        <f t="shared" si="17"/>
        <v>7021080</v>
      </c>
      <c r="P29" s="3" t="s">
        <v>14</v>
      </c>
      <c r="Q29" s="2">
        <v>644</v>
      </c>
      <c r="R29" s="2">
        <v>218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431</v>
      </c>
      <c r="Y29" s="2">
        <v>0</v>
      </c>
      <c r="Z29" s="2">
        <v>0</v>
      </c>
      <c r="AA29" s="1">
        <f t="shared" si="18"/>
        <v>644</v>
      </c>
      <c r="AB29" s="13">
        <f t="shared" si="18"/>
        <v>649</v>
      </c>
      <c r="AC29" s="14">
        <f t="shared" si="19"/>
        <v>1293</v>
      </c>
      <c r="AE29" s="3" t="s">
        <v>14</v>
      </c>
      <c r="AF29" s="2">
        <f t="shared" si="20"/>
        <v>6243.6024844720496</v>
      </c>
      <c r="AG29" s="2">
        <f t="shared" si="15"/>
        <v>3600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5140.1392111368914</v>
      </c>
      <c r="AN29" s="2" t="str">
        <f t="shared" si="15"/>
        <v>N.A.</v>
      </c>
      <c r="AO29" s="2" t="str">
        <f t="shared" si="15"/>
        <v>N.A.</v>
      </c>
      <c r="AP29" s="15">
        <f t="shared" si="15"/>
        <v>6243.6024844720496</v>
      </c>
      <c r="AQ29" s="13">
        <f t="shared" si="15"/>
        <v>4622.8043143297382</v>
      </c>
      <c r="AR29" s="14">
        <f t="shared" si="15"/>
        <v>5430.0696055684457</v>
      </c>
    </row>
    <row r="30" spans="1:44" ht="15" customHeight="1" thickBot="1" x14ac:dyDescent="0.3">
      <c r="A30" s="3" t="s">
        <v>15</v>
      </c>
      <c r="B30" s="2">
        <v>2424340</v>
      </c>
      <c r="C30" s="2"/>
      <c r="D30" s="2"/>
      <c r="E30" s="2"/>
      <c r="F30" s="2"/>
      <c r="G30" s="2"/>
      <c r="H30" s="2">
        <v>1536915</v>
      </c>
      <c r="I30" s="2"/>
      <c r="J30" s="2">
        <v>0</v>
      </c>
      <c r="K30" s="2"/>
      <c r="L30" s="1">
        <f t="shared" si="16"/>
        <v>3961255</v>
      </c>
      <c r="M30" s="13">
        <f t="shared" si="16"/>
        <v>0</v>
      </c>
      <c r="N30" s="14">
        <f t="shared" si="17"/>
        <v>3961255</v>
      </c>
      <c r="P30" s="3" t="s">
        <v>15</v>
      </c>
      <c r="Q30" s="2">
        <v>867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2596</v>
      </c>
      <c r="X30" s="2">
        <v>0</v>
      </c>
      <c r="Y30" s="2">
        <v>1303</v>
      </c>
      <c r="Z30" s="2">
        <v>0</v>
      </c>
      <c r="AA30" s="1">
        <f t="shared" si="18"/>
        <v>4766</v>
      </c>
      <c r="AB30" s="13">
        <f t="shared" si="18"/>
        <v>0</v>
      </c>
      <c r="AC30" s="21">
        <f t="shared" si="19"/>
        <v>4766</v>
      </c>
      <c r="AE30" s="3" t="s">
        <v>15</v>
      </c>
      <c r="AF30" s="2">
        <f t="shared" si="20"/>
        <v>2796.2399077277969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592.03197226502311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831.14876206462441</v>
      </c>
      <c r="AQ30" s="13" t="str">
        <f t="shared" si="15"/>
        <v>N.A.</v>
      </c>
      <c r="AR30" s="14">
        <f t="shared" si="15"/>
        <v>831.14876206462441</v>
      </c>
    </row>
    <row r="31" spans="1:44" ht="15" customHeight="1" thickBot="1" x14ac:dyDescent="0.3">
      <c r="A31" s="4" t="s">
        <v>16</v>
      </c>
      <c r="B31" s="2">
        <v>14720570</v>
      </c>
      <c r="C31" s="2">
        <v>784800</v>
      </c>
      <c r="D31" s="2">
        <v>1763880.0000000002</v>
      </c>
      <c r="E31" s="2"/>
      <c r="F31" s="2"/>
      <c r="G31" s="2"/>
      <c r="H31" s="2">
        <v>6607646.9999999991</v>
      </c>
      <c r="I31" s="2">
        <v>2215400</v>
      </c>
      <c r="J31" s="2">
        <v>0</v>
      </c>
      <c r="K31" s="2"/>
      <c r="L31" s="1">
        <f t="shared" ref="L31" si="21">B31+D31+F31+H31+J31</f>
        <v>23092097</v>
      </c>
      <c r="M31" s="13">
        <f t="shared" ref="M31" si="22">C31+E31+G31+I31+K31</f>
        <v>3000200</v>
      </c>
      <c r="N31" s="21">
        <f t="shared" ref="N31" si="23">L31+M31</f>
        <v>26092297</v>
      </c>
      <c r="P31" s="4" t="s">
        <v>16</v>
      </c>
      <c r="Q31" s="2">
        <v>2581</v>
      </c>
      <c r="R31" s="2">
        <v>218</v>
      </c>
      <c r="S31" s="2">
        <v>431</v>
      </c>
      <c r="T31" s="2">
        <v>0</v>
      </c>
      <c r="U31" s="2">
        <v>0</v>
      </c>
      <c r="V31" s="2">
        <v>0</v>
      </c>
      <c r="W31" s="2">
        <v>3671</v>
      </c>
      <c r="X31" s="2">
        <v>431</v>
      </c>
      <c r="Y31" s="2">
        <v>1521</v>
      </c>
      <c r="Z31" s="2">
        <v>0</v>
      </c>
      <c r="AA31" s="1">
        <f t="shared" ref="AA31" si="24">Q31+S31+U31+W31+Y31</f>
        <v>8204</v>
      </c>
      <c r="AB31" s="13">
        <f t="shared" ref="AB31" si="25">R31+T31+V31+X31+Z31</f>
        <v>649</v>
      </c>
      <c r="AC31" s="14">
        <f t="shared" ref="AC31" si="26">AA31+AB31</f>
        <v>8853</v>
      </c>
      <c r="AE31" s="4" t="s">
        <v>16</v>
      </c>
      <c r="AF31" s="2">
        <f t="shared" si="20"/>
        <v>5703.4366524602865</v>
      </c>
      <c r="AG31" s="2">
        <f t="shared" si="15"/>
        <v>3600</v>
      </c>
      <c r="AH31" s="2">
        <f t="shared" si="15"/>
        <v>4092.529002320186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1799.9583219831106</v>
      </c>
      <c r="AM31" s="2">
        <f t="shared" si="15"/>
        <v>5140.1392111368914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2814.7363481228667</v>
      </c>
      <c r="AQ31" s="13">
        <f t="shared" ref="AQ31" si="28">IFERROR(M31/AB31, "N.A.")</f>
        <v>4622.8043143297382</v>
      </c>
      <c r="AR31" s="14">
        <f t="shared" ref="AR31" si="29">IFERROR(N31/AC31, "N.A.")</f>
        <v>2947.2830678865921</v>
      </c>
    </row>
    <row r="32" spans="1:44" ht="15" customHeight="1" thickBot="1" x14ac:dyDescent="0.3">
      <c r="A32" s="5" t="s">
        <v>0</v>
      </c>
      <c r="B32" s="42">
        <f>B31+C31</f>
        <v>15505370</v>
      </c>
      <c r="C32" s="43"/>
      <c r="D32" s="42">
        <f>D31+E31</f>
        <v>1763880.0000000002</v>
      </c>
      <c r="E32" s="43"/>
      <c r="F32" s="42">
        <f>F31+G31</f>
        <v>0</v>
      </c>
      <c r="G32" s="43"/>
      <c r="H32" s="42">
        <f>H31+I31</f>
        <v>8823047</v>
      </c>
      <c r="I32" s="43"/>
      <c r="J32" s="42">
        <f>J31+K31</f>
        <v>0</v>
      </c>
      <c r="K32" s="43"/>
      <c r="L32" s="42">
        <f>L31+M31</f>
        <v>26092297</v>
      </c>
      <c r="M32" s="46"/>
      <c r="N32" s="22">
        <f>B32+D32+F32+H32+J32</f>
        <v>26092297</v>
      </c>
      <c r="P32" s="5" t="s">
        <v>0</v>
      </c>
      <c r="Q32" s="42">
        <f>Q31+R31</f>
        <v>2799</v>
      </c>
      <c r="R32" s="43"/>
      <c r="S32" s="42">
        <f>S31+T31</f>
        <v>431</v>
      </c>
      <c r="T32" s="43"/>
      <c r="U32" s="42">
        <f>U31+V31</f>
        <v>0</v>
      </c>
      <c r="V32" s="43"/>
      <c r="W32" s="42">
        <f>W31+X31</f>
        <v>4102</v>
      </c>
      <c r="X32" s="43"/>
      <c r="Y32" s="42">
        <f>Y31+Z31</f>
        <v>1521</v>
      </c>
      <c r="Z32" s="43"/>
      <c r="AA32" s="42">
        <f>AA31+AB31</f>
        <v>8853</v>
      </c>
      <c r="AB32" s="43"/>
      <c r="AC32" s="23">
        <f>Q32+S32+U32+W32+Y32</f>
        <v>8853</v>
      </c>
      <c r="AE32" s="5" t="s">
        <v>0</v>
      </c>
      <c r="AF32" s="44">
        <f>IFERROR(B32/Q32,"N.A.")</f>
        <v>5539.6105752054309</v>
      </c>
      <c r="AG32" s="45"/>
      <c r="AH32" s="44">
        <f>IFERROR(D32/S32,"N.A.")</f>
        <v>4092.529002320186</v>
      </c>
      <c r="AI32" s="45"/>
      <c r="AJ32" s="44" t="str">
        <f>IFERROR(F32/U32,"N.A.")</f>
        <v>N.A.</v>
      </c>
      <c r="AK32" s="45"/>
      <c r="AL32" s="44">
        <f>IFERROR(H32/W32,"N.A.")</f>
        <v>2150.9134568503168</v>
      </c>
      <c r="AM32" s="45"/>
      <c r="AN32" s="44">
        <f>IFERROR(J32/Y32,"N.A.")</f>
        <v>0</v>
      </c>
      <c r="AO32" s="45"/>
      <c r="AP32" s="44">
        <f>IFERROR(L32/AA32,"N.A.")</f>
        <v>2947.2830678865921</v>
      </c>
      <c r="AQ32" s="45"/>
      <c r="AR32" s="16">
        <f>IFERROR(N32/AC32, "N.A.")</f>
        <v>2947.2830678865921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534318</v>
      </c>
      <c r="C39" s="2"/>
      <c r="D39" s="2"/>
      <c r="E39" s="2"/>
      <c r="F39" s="2"/>
      <c r="G39" s="2"/>
      <c r="H39" s="2">
        <v>8064190</v>
      </c>
      <c r="I39" s="2"/>
      <c r="J39" s="2">
        <v>0</v>
      </c>
      <c r="K39" s="2"/>
      <c r="L39" s="1">
        <f>B39+D39+F39+H39+J39</f>
        <v>8598508</v>
      </c>
      <c r="M39" s="13">
        <f>C39+E39+G39+I39+K39</f>
        <v>0</v>
      </c>
      <c r="N39" s="14">
        <f>L39+M39</f>
        <v>8598508</v>
      </c>
      <c r="P39" s="3" t="s">
        <v>12</v>
      </c>
      <c r="Q39" s="2">
        <v>436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2581</v>
      </c>
      <c r="X39" s="2">
        <v>0</v>
      </c>
      <c r="Y39" s="2">
        <v>218</v>
      </c>
      <c r="Z39" s="2">
        <v>0</v>
      </c>
      <c r="AA39" s="1">
        <f>Q39+S39+U39+W39+Y39</f>
        <v>3235</v>
      </c>
      <c r="AB39" s="13">
        <f>R39+T39+V39+X39+Z39</f>
        <v>0</v>
      </c>
      <c r="AC39" s="14">
        <f>AA39+AB39</f>
        <v>3235</v>
      </c>
      <c r="AE39" s="3" t="s">
        <v>12</v>
      </c>
      <c r="AF39" s="2">
        <f>IFERROR(B39/Q39, "N.A.")</f>
        <v>1225.5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3124.4440139480821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2657.9622874806801</v>
      </c>
      <c r="AQ39" s="13" t="str">
        <f t="shared" si="30"/>
        <v>N.A.</v>
      </c>
      <c r="AR39" s="14">
        <f t="shared" si="30"/>
        <v>2657.9622874806801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824310</v>
      </c>
      <c r="C41" s="2">
        <v>1719000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824310</v>
      </c>
      <c r="M41" s="13">
        <f t="shared" si="31"/>
        <v>1719000</v>
      </c>
      <c r="N41" s="14">
        <f t="shared" si="32"/>
        <v>2543310</v>
      </c>
      <c r="P41" s="3" t="s">
        <v>14</v>
      </c>
      <c r="Q41" s="2">
        <v>426</v>
      </c>
      <c r="R41" s="2">
        <v>431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426</v>
      </c>
      <c r="AB41" s="13">
        <f t="shared" si="33"/>
        <v>431</v>
      </c>
      <c r="AC41" s="14">
        <f t="shared" si="34"/>
        <v>857</v>
      </c>
      <c r="AE41" s="3" t="s">
        <v>14</v>
      </c>
      <c r="AF41" s="2">
        <f t="shared" si="35"/>
        <v>1935</v>
      </c>
      <c r="AG41" s="2">
        <f t="shared" si="30"/>
        <v>3988.399071925754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1935</v>
      </c>
      <c r="AQ41" s="13">
        <f t="shared" si="30"/>
        <v>3988.399071925754</v>
      </c>
      <c r="AR41" s="14">
        <f t="shared" si="30"/>
        <v>2967.6896149358226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65618</v>
      </c>
      <c r="I42" s="2"/>
      <c r="J42" s="2"/>
      <c r="K42" s="2"/>
      <c r="L42" s="1">
        <f t="shared" si="31"/>
        <v>65618</v>
      </c>
      <c r="M42" s="13">
        <f t="shared" si="31"/>
        <v>0</v>
      </c>
      <c r="N42" s="14">
        <f t="shared" si="32"/>
        <v>65618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218</v>
      </c>
      <c r="X42" s="2">
        <v>0</v>
      </c>
      <c r="Y42" s="2">
        <v>0</v>
      </c>
      <c r="Z42" s="2">
        <v>0</v>
      </c>
      <c r="AA42" s="1">
        <f t="shared" si="33"/>
        <v>218</v>
      </c>
      <c r="AB42" s="13">
        <f t="shared" si="33"/>
        <v>0</v>
      </c>
      <c r="AC42" s="14">
        <f t="shared" si="34"/>
        <v>218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301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301</v>
      </c>
      <c r="AQ42" s="13" t="str">
        <f t="shared" si="30"/>
        <v>N.A.</v>
      </c>
      <c r="AR42" s="14">
        <f t="shared" si="30"/>
        <v>301</v>
      </c>
    </row>
    <row r="43" spans="1:44" ht="15" customHeight="1" thickBot="1" x14ac:dyDescent="0.3">
      <c r="A43" s="4" t="s">
        <v>16</v>
      </c>
      <c r="B43" s="2">
        <v>1358628</v>
      </c>
      <c r="C43" s="2">
        <v>1719000</v>
      </c>
      <c r="D43" s="2"/>
      <c r="E43" s="2"/>
      <c r="F43" s="2"/>
      <c r="G43" s="2"/>
      <c r="H43" s="2">
        <v>8129807.9999999991</v>
      </c>
      <c r="I43" s="2"/>
      <c r="J43" s="2">
        <v>0</v>
      </c>
      <c r="K43" s="2"/>
      <c r="L43" s="1">
        <f t="shared" ref="L43" si="36">B43+D43+F43+H43+J43</f>
        <v>9488436</v>
      </c>
      <c r="M43" s="13">
        <f t="shared" ref="M43" si="37">C43+E43+G43+I43+K43</f>
        <v>1719000</v>
      </c>
      <c r="N43" s="21">
        <f t="shared" ref="N43" si="38">L43+M43</f>
        <v>11207436</v>
      </c>
      <c r="P43" s="4" t="s">
        <v>16</v>
      </c>
      <c r="Q43" s="2">
        <v>862</v>
      </c>
      <c r="R43" s="2">
        <v>431</v>
      </c>
      <c r="S43" s="2">
        <v>0</v>
      </c>
      <c r="T43" s="2">
        <v>0</v>
      </c>
      <c r="U43" s="2">
        <v>0</v>
      </c>
      <c r="V43" s="2">
        <v>0</v>
      </c>
      <c r="W43" s="2">
        <v>2799</v>
      </c>
      <c r="X43" s="2">
        <v>0</v>
      </c>
      <c r="Y43" s="2">
        <v>218</v>
      </c>
      <c r="Z43" s="2">
        <v>0</v>
      </c>
      <c r="AA43" s="1">
        <f t="shared" ref="AA43" si="39">Q43+S43+U43+W43+Y43</f>
        <v>3879</v>
      </c>
      <c r="AB43" s="13">
        <f t="shared" ref="AB43" si="40">R43+T43+V43+X43+Z43</f>
        <v>431</v>
      </c>
      <c r="AC43" s="21">
        <f t="shared" ref="AC43" si="41">AA43+AB43</f>
        <v>4310</v>
      </c>
      <c r="AE43" s="4" t="s">
        <v>16</v>
      </c>
      <c r="AF43" s="2">
        <f t="shared" si="35"/>
        <v>1576.1345707656612</v>
      </c>
      <c r="AG43" s="2">
        <f t="shared" si="30"/>
        <v>3988.399071925754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2904.5401929260447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2446.1036349574633</v>
      </c>
      <c r="AQ43" s="13">
        <f t="shared" ref="AQ43" si="43">IFERROR(M43/AB43, "N.A.")</f>
        <v>3988.399071925754</v>
      </c>
      <c r="AR43" s="14">
        <f t="shared" ref="AR43" si="44">IFERROR(N43/AC43, "N.A.")</f>
        <v>2600.3331786542922</v>
      </c>
    </row>
    <row r="44" spans="1:44" ht="15" customHeight="1" thickBot="1" x14ac:dyDescent="0.3">
      <c r="A44" s="5" t="s">
        <v>0</v>
      </c>
      <c r="B44" s="42">
        <f>B43+C43</f>
        <v>3077628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8129807.9999999991</v>
      </c>
      <c r="I44" s="43"/>
      <c r="J44" s="42">
        <f>J43+K43</f>
        <v>0</v>
      </c>
      <c r="K44" s="43"/>
      <c r="L44" s="42">
        <f>L43+M43</f>
        <v>11207436</v>
      </c>
      <c r="M44" s="46"/>
      <c r="N44" s="22">
        <f>B44+D44+F44+H44+J44</f>
        <v>11207436</v>
      </c>
      <c r="P44" s="5" t="s">
        <v>0</v>
      </c>
      <c r="Q44" s="42">
        <f>Q43+R43</f>
        <v>1293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2799</v>
      </c>
      <c r="X44" s="43"/>
      <c r="Y44" s="42">
        <f>Y43+Z43</f>
        <v>218</v>
      </c>
      <c r="Z44" s="43"/>
      <c r="AA44" s="42">
        <f>AA43+AB43</f>
        <v>4310</v>
      </c>
      <c r="AB44" s="46"/>
      <c r="AC44" s="22">
        <f>Q44+S44+U44+W44+Y44</f>
        <v>4310</v>
      </c>
      <c r="AE44" s="5" t="s">
        <v>0</v>
      </c>
      <c r="AF44" s="44">
        <f>IFERROR(B44/Q44,"N.A.")</f>
        <v>2380.2227378190255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2904.5401929260447</v>
      </c>
      <c r="AM44" s="45"/>
      <c r="AN44" s="44">
        <f>IFERROR(J44/Y44,"N.A.")</f>
        <v>0</v>
      </c>
      <c r="AO44" s="45"/>
      <c r="AP44" s="44">
        <f>IFERROR(L44/AA44,"N.A.")</f>
        <v>2600.3331786542922</v>
      </c>
      <c r="AQ44" s="45"/>
      <c r="AR44" s="16">
        <f>IFERROR(N44/AC44, "N.A.")</f>
        <v>2600.3331786542922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47470320.000000007</v>
      </c>
      <c r="C15" s="2"/>
      <c r="D15" s="2">
        <v>26448900</v>
      </c>
      <c r="E15" s="2"/>
      <c r="F15" s="2">
        <v>20134300.000000004</v>
      </c>
      <c r="G15" s="2"/>
      <c r="H15" s="2">
        <v>75714492.00000003</v>
      </c>
      <c r="I15" s="2"/>
      <c r="J15" s="2">
        <v>0</v>
      </c>
      <c r="K15" s="2"/>
      <c r="L15" s="1">
        <f>B15+D15+F15+H15+J15</f>
        <v>169768012.00000003</v>
      </c>
      <c r="M15" s="13">
        <f>C15+E15+G15+I15+K15</f>
        <v>0</v>
      </c>
      <c r="N15" s="14">
        <f>L15+M15</f>
        <v>169768012.00000003</v>
      </c>
      <c r="P15" s="3" t="s">
        <v>12</v>
      </c>
      <c r="Q15" s="2">
        <v>7267</v>
      </c>
      <c r="R15" s="2">
        <v>0</v>
      </c>
      <c r="S15" s="2">
        <v>3432</v>
      </c>
      <c r="T15" s="2">
        <v>0</v>
      </c>
      <c r="U15" s="2">
        <v>2018</v>
      </c>
      <c r="V15" s="2">
        <v>0</v>
      </c>
      <c r="W15" s="2">
        <v>12380</v>
      </c>
      <c r="X15" s="2">
        <v>0</v>
      </c>
      <c r="Y15" s="2">
        <v>3723</v>
      </c>
      <c r="Z15" s="2">
        <v>0</v>
      </c>
      <c r="AA15" s="1">
        <f>Q15+S15+U15+W15+Y15</f>
        <v>28820</v>
      </c>
      <c r="AB15" s="13">
        <f>R15+T15+V15+X15+Z15</f>
        <v>0</v>
      </c>
      <c r="AC15" s="14">
        <f>AA15+AB15</f>
        <v>28820</v>
      </c>
      <c r="AE15" s="3" t="s">
        <v>12</v>
      </c>
      <c r="AF15" s="2">
        <f>IFERROR(B15/Q15, "N.A.")</f>
        <v>6532.3131966423571</v>
      </c>
      <c r="AG15" s="2" t="str">
        <f t="shared" ref="AG15:AR19" si="0">IFERROR(C15/R15, "N.A.")</f>
        <v>N.A.</v>
      </c>
      <c r="AH15" s="2">
        <f t="shared" si="0"/>
        <v>7706.5559440559437</v>
      </c>
      <c r="AI15" s="2" t="str">
        <f t="shared" si="0"/>
        <v>N.A.</v>
      </c>
      <c r="AJ15" s="2">
        <f t="shared" si="0"/>
        <v>9977.3538156590694</v>
      </c>
      <c r="AK15" s="2" t="str">
        <f t="shared" si="0"/>
        <v>N.A.</v>
      </c>
      <c r="AL15" s="2">
        <f t="shared" si="0"/>
        <v>6115.8717285945095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5890.6319222761986</v>
      </c>
      <c r="AQ15" s="13" t="str">
        <f t="shared" si="0"/>
        <v>N.A.</v>
      </c>
      <c r="AR15" s="14">
        <f t="shared" si="0"/>
        <v>5890.6319222761986</v>
      </c>
    </row>
    <row r="16" spans="1:44" ht="15" customHeight="1" thickBot="1" x14ac:dyDescent="0.3">
      <c r="A16" s="3" t="s">
        <v>13</v>
      </c>
      <c r="B16" s="2">
        <v>13457124.999999998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13457124.999999998</v>
      </c>
      <c r="M16" s="13">
        <f t="shared" si="1"/>
        <v>0</v>
      </c>
      <c r="N16" s="14">
        <f t="shared" ref="N16:N18" si="2">L16+M16</f>
        <v>13457124.999999998</v>
      </c>
      <c r="P16" s="3" t="s">
        <v>13</v>
      </c>
      <c r="Q16" s="2">
        <v>2674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2674</v>
      </c>
      <c r="AB16" s="13">
        <f t="shared" si="3"/>
        <v>0</v>
      </c>
      <c r="AC16" s="14">
        <f t="shared" ref="AC16:AC18" si="4">AA16+AB16</f>
        <v>2674</v>
      </c>
      <c r="AE16" s="3" t="s">
        <v>13</v>
      </c>
      <c r="AF16" s="2">
        <f t="shared" ref="AF16:AF19" si="5">IFERROR(B16/Q16, "N.A.")</f>
        <v>5032.5822737471944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5032.5822737471944</v>
      </c>
      <c r="AQ16" s="13" t="str">
        <f t="shared" si="0"/>
        <v>N.A.</v>
      </c>
      <c r="AR16" s="14">
        <f t="shared" si="0"/>
        <v>5032.5822737471944</v>
      </c>
    </row>
    <row r="17" spans="1:44" ht="15" customHeight="1" thickBot="1" x14ac:dyDescent="0.3">
      <c r="A17" s="3" t="s">
        <v>14</v>
      </c>
      <c r="B17" s="2">
        <v>163898684.99999997</v>
      </c>
      <c r="C17" s="2">
        <v>432852620.00000024</v>
      </c>
      <c r="D17" s="2">
        <v>41914739.999999993</v>
      </c>
      <c r="E17" s="2"/>
      <c r="F17" s="2"/>
      <c r="G17" s="2">
        <v>15181150</v>
      </c>
      <c r="H17" s="2"/>
      <c r="I17" s="2">
        <v>17301000</v>
      </c>
      <c r="J17" s="2">
        <v>0</v>
      </c>
      <c r="K17" s="2"/>
      <c r="L17" s="1">
        <f t="shared" si="1"/>
        <v>205813424.99999997</v>
      </c>
      <c r="M17" s="13">
        <f t="shared" si="1"/>
        <v>465334770.00000024</v>
      </c>
      <c r="N17" s="14">
        <f t="shared" si="2"/>
        <v>671148195.00000024</v>
      </c>
      <c r="P17" s="3" t="s">
        <v>14</v>
      </c>
      <c r="Q17" s="2">
        <v>21673</v>
      </c>
      <c r="R17" s="2">
        <v>60687</v>
      </c>
      <c r="S17" s="2">
        <v>5679</v>
      </c>
      <c r="T17" s="2">
        <v>0</v>
      </c>
      <c r="U17" s="2">
        <v>0</v>
      </c>
      <c r="V17" s="2">
        <v>1687</v>
      </c>
      <c r="W17" s="2">
        <v>0</v>
      </c>
      <c r="X17" s="2">
        <v>2586</v>
      </c>
      <c r="Y17" s="2">
        <v>2611</v>
      </c>
      <c r="Z17" s="2">
        <v>0</v>
      </c>
      <c r="AA17" s="1">
        <f t="shared" si="3"/>
        <v>29963</v>
      </c>
      <c r="AB17" s="13">
        <f t="shared" si="3"/>
        <v>64960</v>
      </c>
      <c r="AC17" s="14">
        <f t="shared" si="4"/>
        <v>94923</v>
      </c>
      <c r="AE17" s="3" t="s">
        <v>14</v>
      </c>
      <c r="AF17" s="2">
        <f t="shared" si="5"/>
        <v>7562.3441609375705</v>
      </c>
      <c r="AG17" s="2">
        <f t="shared" si="0"/>
        <v>7132.5427191985145</v>
      </c>
      <c r="AH17" s="2">
        <f t="shared" si="0"/>
        <v>7380.6550449022698</v>
      </c>
      <c r="AI17" s="2" t="str">
        <f t="shared" si="0"/>
        <v>N.A.</v>
      </c>
      <c r="AJ17" s="2" t="str">
        <f t="shared" si="0"/>
        <v>N.A.</v>
      </c>
      <c r="AK17" s="2">
        <f t="shared" si="0"/>
        <v>8998.9033787788976</v>
      </c>
      <c r="AL17" s="2" t="str">
        <f t="shared" si="0"/>
        <v>N.A.</v>
      </c>
      <c r="AM17" s="2">
        <f t="shared" si="0"/>
        <v>6690.2552204176336</v>
      </c>
      <c r="AN17" s="2">
        <f t="shared" si="0"/>
        <v>0</v>
      </c>
      <c r="AO17" s="2" t="str">
        <f t="shared" si="0"/>
        <v>N.A.</v>
      </c>
      <c r="AP17" s="15">
        <f t="shared" si="0"/>
        <v>6868.9191669725988</v>
      </c>
      <c r="AQ17" s="13">
        <f t="shared" si="0"/>
        <v>7163.4047105911368</v>
      </c>
      <c r="AR17" s="14">
        <f t="shared" si="0"/>
        <v>7070.4486267817101</v>
      </c>
    </row>
    <row r="18" spans="1:44" ht="15" customHeight="1" thickBot="1" x14ac:dyDescent="0.3">
      <c r="A18" s="3" t="s">
        <v>15</v>
      </c>
      <c r="B18" s="2">
        <v>2425200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2425200</v>
      </c>
      <c r="M18" s="13">
        <f t="shared" si="1"/>
        <v>0</v>
      </c>
      <c r="N18" s="14">
        <f t="shared" si="2"/>
        <v>2425200</v>
      </c>
      <c r="P18" s="3" t="s">
        <v>15</v>
      </c>
      <c r="Q18" s="2">
        <v>282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282</v>
      </c>
      <c r="AB18" s="13">
        <f t="shared" si="3"/>
        <v>0</v>
      </c>
      <c r="AC18" s="21">
        <f t="shared" si="4"/>
        <v>282</v>
      </c>
      <c r="AE18" s="3" t="s">
        <v>15</v>
      </c>
      <c r="AF18" s="2">
        <f t="shared" si="5"/>
        <v>8600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8600</v>
      </c>
      <c r="AQ18" s="13" t="str">
        <f t="shared" si="0"/>
        <v>N.A.</v>
      </c>
      <c r="AR18" s="14">
        <f t="shared" si="0"/>
        <v>8600</v>
      </c>
    </row>
    <row r="19" spans="1:44" ht="15" customHeight="1" thickBot="1" x14ac:dyDescent="0.3">
      <c r="A19" s="4" t="s">
        <v>16</v>
      </c>
      <c r="B19" s="2">
        <v>227251329.99999994</v>
      </c>
      <c r="C19" s="2">
        <v>432852620.00000024</v>
      </c>
      <c r="D19" s="2">
        <v>68363640</v>
      </c>
      <c r="E19" s="2"/>
      <c r="F19" s="2">
        <v>20134300.000000004</v>
      </c>
      <c r="G19" s="2">
        <v>15181150</v>
      </c>
      <c r="H19" s="2">
        <v>75714492.00000003</v>
      </c>
      <c r="I19" s="2">
        <v>17301000</v>
      </c>
      <c r="J19" s="2">
        <v>0</v>
      </c>
      <c r="K19" s="2"/>
      <c r="L19" s="1">
        <f t="shared" ref="L19" si="6">B19+D19+F19+H19+J19</f>
        <v>391463762</v>
      </c>
      <c r="M19" s="13">
        <f t="shared" ref="M19" si="7">C19+E19+G19+I19+K19</f>
        <v>465334770.00000024</v>
      </c>
      <c r="N19" s="21">
        <f t="shared" ref="N19" si="8">L19+M19</f>
        <v>856798532.00000024</v>
      </c>
      <c r="P19" s="4" t="s">
        <v>16</v>
      </c>
      <c r="Q19" s="2">
        <v>31896</v>
      </c>
      <c r="R19" s="2">
        <v>60687</v>
      </c>
      <c r="S19" s="2">
        <v>9111</v>
      </c>
      <c r="T19" s="2">
        <v>0</v>
      </c>
      <c r="U19" s="2">
        <v>2018</v>
      </c>
      <c r="V19" s="2">
        <v>1687</v>
      </c>
      <c r="W19" s="2">
        <v>12380</v>
      </c>
      <c r="X19" s="2">
        <v>2586</v>
      </c>
      <c r="Y19" s="2">
        <v>6334</v>
      </c>
      <c r="Z19" s="2">
        <v>0</v>
      </c>
      <c r="AA19" s="1">
        <f t="shared" ref="AA19" si="9">Q19+S19+U19+W19+Y19</f>
        <v>61739</v>
      </c>
      <c r="AB19" s="13">
        <f t="shared" ref="AB19" si="10">R19+T19+V19+X19+Z19</f>
        <v>64960</v>
      </c>
      <c r="AC19" s="14">
        <f t="shared" ref="AC19" si="11">AA19+AB19</f>
        <v>126699</v>
      </c>
      <c r="AE19" s="4" t="s">
        <v>16</v>
      </c>
      <c r="AF19" s="2">
        <f t="shared" si="5"/>
        <v>7124.7595309756689</v>
      </c>
      <c r="AG19" s="2">
        <f t="shared" si="0"/>
        <v>7132.5427191985145</v>
      </c>
      <c r="AH19" s="2">
        <f t="shared" si="0"/>
        <v>7503.417846559104</v>
      </c>
      <c r="AI19" s="2" t="str">
        <f t="shared" si="0"/>
        <v>N.A.</v>
      </c>
      <c r="AJ19" s="2">
        <f t="shared" si="0"/>
        <v>9977.3538156590694</v>
      </c>
      <c r="AK19" s="2">
        <f t="shared" si="0"/>
        <v>8998.9033787788976</v>
      </c>
      <c r="AL19" s="2">
        <f t="shared" si="0"/>
        <v>6115.8717285945095</v>
      </c>
      <c r="AM19" s="2">
        <f t="shared" si="0"/>
        <v>6690.2552204176336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6340.6236252611798</v>
      </c>
      <c r="AQ19" s="13">
        <f t="shared" ref="AQ19" si="13">IFERROR(M19/AB19, "N.A.")</f>
        <v>7163.4047105911368</v>
      </c>
      <c r="AR19" s="14">
        <f t="shared" ref="AR19" si="14">IFERROR(N19/AC19, "N.A.")</f>
        <v>6762.4727266987129</v>
      </c>
    </row>
    <row r="20" spans="1:44" ht="15" customHeight="1" thickBot="1" x14ac:dyDescent="0.3">
      <c r="A20" s="5" t="s">
        <v>0</v>
      </c>
      <c r="B20" s="42">
        <f>B19+C19</f>
        <v>660103950.00000024</v>
      </c>
      <c r="C20" s="43"/>
      <c r="D20" s="42">
        <f>D19+E19</f>
        <v>68363640</v>
      </c>
      <c r="E20" s="43"/>
      <c r="F20" s="42">
        <f>F19+G19</f>
        <v>35315450</v>
      </c>
      <c r="G20" s="43"/>
      <c r="H20" s="42">
        <f>H19+I19</f>
        <v>93015492.00000003</v>
      </c>
      <c r="I20" s="43"/>
      <c r="J20" s="42">
        <f>J19+K19</f>
        <v>0</v>
      </c>
      <c r="K20" s="43"/>
      <c r="L20" s="42">
        <f>L19+M19</f>
        <v>856798532.00000024</v>
      </c>
      <c r="M20" s="46"/>
      <c r="N20" s="22">
        <f>B20+D20+F20+H20+J20</f>
        <v>856798532.00000024</v>
      </c>
      <c r="P20" s="5" t="s">
        <v>0</v>
      </c>
      <c r="Q20" s="42">
        <f>Q19+R19</f>
        <v>92583</v>
      </c>
      <c r="R20" s="43"/>
      <c r="S20" s="42">
        <f>S19+T19</f>
        <v>9111</v>
      </c>
      <c r="T20" s="43"/>
      <c r="U20" s="42">
        <f>U19+V19</f>
        <v>3705</v>
      </c>
      <c r="V20" s="43"/>
      <c r="W20" s="42">
        <f>W19+X19</f>
        <v>14966</v>
      </c>
      <c r="X20" s="43"/>
      <c r="Y20" s="42">
        <f>Y19+Z19</f>
        <v>6334</v>
      </c>
      <c r="Z20" s="43"/>
      <c r="AA20" s="42">
        <f>AA19+AB19</f>
        <v>126699</v>
      </c>
      <c r="AB20" s="43"/>
      <c r="AC20" s="23">
        <f>Q20+S20+U20+W20+Y20</f>
        <v>126699</v>
      </c>
      <c r="AE20" s="5" t="s">
        <v>0</v>
      </c>
      <c r="AF20" s="44">
        <f>IFERROR(B20/Q20,"N.A.")</f>
        <v>7129.8613136320946</v>
      </c>
      <c r="AG20" s="45"/>
      <c r="AH20" s="44">
        <f>IFERROR(D20/S20,"N.A.")</f>
        <v>7503.417846559104</v>
      </c>
      <c r="AI20" s="45"/>
      <c r="AJ20" s="44">
        <f>IFERROR(F20/U20,"N.A.")</f>
        <v>9531.8353576248319</v>
      </c>
      <c r="AK20" s="45"/>
      <c r="AL20" s="44">
        <f>IFERROR(H20/W20,"N.A.")</f>
        <v>6215.1204062541783</v>
      </c>
      <c r="AM20" s="45"/>
      <c r="AN20" s="44">
        <f>IFERROR(J20/Y20,"N.A.")</f>
        <v>0</v>
      </c>
      <c r="AO20" s="45"/>
      <c r="AP20" s="44">
        <f>IFERROR(L20/AA20,"N.A.")</f>
        <v>6762.4727266987129</v>
      </c>
      <c r="AQ20" s="45"/>
      <c r="AR20" s="16">
        <f>IFERROR(N20/AC20, "N.A.")</f>
        <v>6762.4727266987129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42248200</v>
      </c>
      <c r="C27" s="2"/>
      <c r="D27" s="2">
        <v>21402560</v>
      </c>
      <c r="E27" s="2"/>
      <c r="F27" s="2">
        <v>9551500</v>
      </c>
      <c r="G27" s="2"/>
      <c r="H27" s="2">
        <v>65082932.000000007</v>
      </c>
      <c r="I27" s="2"/>
      <c r="J27" s="2">
        <v>0</v>
      </c>
      <c r="K27" s="2"/>
      <c r="L27" s="1">
        <f>B27+D27+F27+H27+J27</f>
        <v>138285192</v>
      </c>
      <c r="M27" s="13">
        <f>C27+E27+G27+I27+K27</f>
        <v>0</v>
      </c>
      <c r="N27" s="14">
        <f>L27+M27</f>
        <v>138285192</v>
      </c>
      <c r="P27" s="3" t="s">
        <v>12</v>
      </c>
      <c r="Q27" s="2">
        <v>6092</v>
      </c>
      <c r="R27" s="2">
        <v>0</v>
      </c>
      <c r="S27" s="2">
        <v>2665</v>
      </c>
      <c r="T27" s="2">
        <v>0</v>
      </c>
      <c r="U27" s="2">
        <v>1475</v>
      </c>
      <c r="V27" s="2">
        <v>0</v>
      </c>
      <c r="W27" s="2">
        <v>9709</v>
      </c>
      <c r="X27" s="2">
        <v>0</v>
      </c>
      <c r="Y27" s="2">
        <v>398</v>
      </c>
      <c r="Z27" s="2">
        <v>0</v>
      </c>
      <c r="AA27" s="1">
        <f>Q27+S27+U27+W27+Y27</f>
        <v>20339</v>
      </c>
      <c r="AB27" s="13">
        <f>R27+T27+V27+X27+Z27</f>
        <v>0</v>
      </c>
      <c r="AC27" s="14">
        <f>AA27+AB27</f>
        <v>20339</v>
      </c>
      <c r="AE27" s="3" t="s">
        <v>12</v>
      </c>
      <c r="AF27" s="2">
        <f>IFERROR(B27/Q27, "N.A.")</f>
        <v>6935.0295469468156</v>
      </c>
      <c r="AG27" s="2" t="str">
        <f t="shared" ref="AG27:AR31" si="15">IFERROR(C27/R27, "N.A.")</f>
        <v>N.A.</v>
      </c>
      <c r="AH27" s="2">
        <f t="shared" si="15"/>
        <v>8030.9793621013132</v>
      </c>
      <c r="AI27" s="2" t="str">
        <f t="shared" si="15"/>
        <v>N.A.</v>
      </c>
      <c r="AJ27" s="2">
        <f t="shared" si="15"/>
        <v>6475.593220338983</v>
      </c>
      <c r="AK27" s="2" t="str">
        <f t="shared" si="15"/>
        <v>N.A.</v>
      </c>
      <c r="AL27" s="2">
        <f t="shared" si="15"/>
        <v>6703.3610052528593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6799.0162741531049</v>
      </c>
      <c r="AQ27" s="13" t="str">
        <f t="shared" si="15"/>
        <v>N.A.</v>
      </c>
      <c r="AR27" s="14">
        <f t="shared" si="15"/>
        <v>6799.0162741531049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126751385</v>
      </c>
      <c r="C29" s="2">
        <v>322073950.00000012</v>
      </c>
      <c r="D29" s="2">
        <v>17475880</v>
      </c>
      <c r="E29" s="2"/>
      <c r="F29" s="2"/>
      <c r="G29" s="2">
        <v>14741150</v>
      </c>
      <c r="H29" s="2"/>
      <c r="I29" s="2">
        <v>15417600</v>
      </c>
      <c r="J29" s="2"/>
      <c r="K29" s="2"/>
      <c r="L29" s="1">
        <f t="shared" si="16"/>
        <v>144227265</v>
      </c>
      <c r="M29" s="13">
        <f t="shared" si="16"/>
        <v>352232700.00000012</v>
      </c>
      <c r="N29" s="14">
        <f t="shared" si="17"/>
        <v>496459965.00000012</v>
      </c>
      <c r="P29" s="3" t="s">
        <v>14</v>
      </c>
      <c r="Q29" s="2">
        <v>14889</v>
      </c>
      <c r="R29" s="2">
        <v>41578</v>
      </c>
      <c r="S29" s="2">
        <v>3860</v>
      </c>
      <c r="T29" s="2">
        <v>0</v>
      </c>
      <c r="U29" s="2">
        <v>0</v>
      </c>
      <c r="V29" s="2">
        <v>1324</v>
      </c>
      <c r="W29" s="2">
        <v>0</v>
      </c>
      <c r="X29" s="2">
        <v>1987</v>
      </c>
      <c r="Y29" s="2">
        <v>0</v>
      </c>
      <c r="Z29" s="2">
        <v>0</v>
      </c>
      <c r="AA29" s="1">
        <f t="shared" si="18"/>
        <v>18749</v>
      </c>
      <c r="AB29" s="13">
        <f t="shared" si="18"/>
        <v>44889</v>
      </c>
      <c r="AC29" s="14">
        <f t="shared" si="19"/>
        <v>63638</v>
      </c>
      <c r="AE29" s="3" t="s">
        <v>14</v>
      </c>
      <c r="AF29" s="2">
        <f t="shared" si="20"/>
        <v>8513.0891933642288</v>
      </c>
      <c r="AG29" s="2">
        <f t="shared" si="15"/>
        <v>7746.258838808988</v>
      </c>
      <c r="AH29" s="2">
        <f t="shared" si="15"/>
        <v>4527.4300518134714</v>
      </c>
      <c r="AI29" s="2" t="str">
        <f t="shared" si="15"/>
        <v>N.A.</v>
      </c>
      <c r="AJ29" s="2" t="str">
        <f t="shared" si="15"/>
        <v>N.A.</v>
      </c>
      <c r="AK29" s="2">
        <f t="shared" si="15"/>
        <v>11133.799093655589</v>
      </c>
      <c r="AL29" s="2" t="str">
        <f t="shared" si="15"/>
        <v>N.A.</v>
      </c>
      <c r="AM29" s="2">
        <f t="shared" si="15"/>
        <v>7759.2350276799198</v>
      </c>
      <c r="AN29" s="2" t="str">
        <f t="shared" si="15"/>
        <v>N.A.</v>
      </c>
      <c r="AO29" s="2" t="str">
        <f t="shared" si="15"/>
        <v>N.A.</v>
      </c>
      <c r="AP29" s="15">
        <f t="shared" si="15"/>
        <v>7692.5310683236439</v>
      </c>
      <c r="AQ29" s="13">
        <f t="shared" si="15"/>
        <v>7846.7486466617684</v>
      </c>
      <c r="AR29" s="14">
        <f t="shared" si="15"/>
        <v>7801.3131305195029</v>
      </c>
    </row>
    <row r="30" spans="1:44" ht="15" customHeight="1" thickBot="1" x14ac:dyDescent="0.3">
      <c r="A30" s="3" t="s">
        <v>15</v>
      </c>
      <c r="B30" s="2">
        <v>2425200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2425200</v>
      </c>
      <c r="M30" s="13">
        <f t="shared" si="16"/>
        <v>0</v>
      </c>
      <c r="N30" s="14">
        <f t="shared" si="17"/>
        <v>2425200</v>
      </c>
      <c r="P30" s="3" t="s">
        <v>15</v>
      </c>
      <c r="Q30" s="2">
        <v>282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282</v>
      </c>
      <c r="AB30" s="13">
        <f t="shared" si="18"/>
        <v>0</v>
      </c>
      <c r="AC30" s="21">
        <f t="shared" si="19"/>
        <v>282</v>
      </c>
      <c r="AE30" s="3" t="s">
        <v>15</v>
      </c>
      <c r="AF30" s="2">
        <f t="shared" si="20"/>
        <v>8600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8600</v>
      </c>
      <c r="AQ30" s="13" t="str">
        <f t="shared" si="15"/>
        <v>N.A.</v>
      </c>
      <c r="AR30" s="14">
        <f t="shared" si="15"/>
        <v>8600</v>
      </c>
    </row>
    <row r="31" spans="1:44" ht="15" customHeight="1" thickBot="1" x14ac:dyDescent="0.3">
      <c r="A31" s="4" t="s">
        <v>16</v>
      </c>
      <c r="B31" s="2">
        <v>171424785.00000006</v>
      </c>
      <c r="C31" s="2">
        <v>322073950.00000012</v>
      </c>
      <c r="D31" s="2">
        <v>38878440.000000007</v>
      </c>
      <c r="E31" s="2"/>
      <c r="F31" s="2">
        <v>9551500</v>
      </c>
      <c r="G31" s="2">
        <v>14741150</v>
      </c>
      <c r="H31" s="2">
        <v>65082932.000000007</v>
      </c>
      <c r="I31" s="2">
        <v>15417600</v>
      </c>
      <c r="J31" s="2">
        <v>0</v>
      </c>
      <c r="K31" s="2"/>
      <c r="L31" s="1">
        <f t="shared" ref="L31" si="21">B31+D31+F31+H31+J31</f>
        <v>284937657.00000006</v>
      </c>
      <c r="M31" s="13">
        <f t="shared" ref="M31" si="22">C31+E31+G31+I31+K31</f>
        <v>352232700.00000012</v>
      </c>
      <c r="N31" s="21">
        <f t="shared" ref="N31" si="23">L31+M31</f>
        <v>637170357.00000024</v>
      </c>
      <c r="P31" s="4" t="s">
        <v>16</v>
      </c>
      <c r="Q31" s="2">
        <v>21263</v>
      </c>
      <c r="R31" s="2">
        <v>41578</v>
      </c>
      <c r="S31" s="2">
        <v>6525</v>
      </c>
      <c r="T31" s="2">
        <v>0</v>
      </c>
      <c r="U31" s="2">
        <v>1475</v>
      </c>
      <c r="V31" s="2">
        <v>1324</v>
      </c>
      <c r="W31" s="2">
        <v>9709</v>
      </c>
      <c r="X31" s="2">
        <v>1987</v>
      </c>
      <c r="Y31" s="2">
        <v>398</v>
      </c>
      <c r="Z31" s="2">
        <v>0</v>
      </c>
      <c r="AA31" s="1">
        <f t="shared" ref="AA31" si="24">Q31+S31+U31+W31+Y31</f>
        <v>39370</v>
      </c>
      <c r="AB31" s="13">
        <f t="shared" ref="AB31" si="25">R31+T31+V31+X31+Z31</f>
        <v>44889</v>
      </c>
      <c r="AC31" s="14">
        <f t="shared" ref="AC31" si="26">AA31+AB31</f>
        <v>84259</v>
      </c>
      <c r="AE31" s="4" t="s">
        <v>16</v>
      </c>
      <c r="AF31" s="2">
        <f t="shared" si="20"/>
        <v>8062.1165874994149</v>
      </c>
      <c r="AG31" s="2">
        <f t="shared" si="15"/>
        <v>7746.258838808988</v>
      </c>
      <c r="AH31" s="2">
        <f t="shared" si="15"/>
        <v>5958.3816091954031</v>
      </c>
      <c r="AI31" s="2" t="str">
        <f t="shared" si="15"/>
        <v>N.A.</v>
      </c>
      <c r="AJ31" s="2">
        <f t="shared" si="15"/>
        <v>6475.593220338983</v>
      </c>
      <c r="AK31" s="2">
        <f t="shared" si="15"/>
        <v>11133.799093655589</v>
      </c>
      <c r="AL31" s="2">
        <f t="shared" si="15"/>
        <v>6703.3610052528593</v>
      </c>
      <c r="AM31" s="2">
        <f t="shared" si="15"/>
        <v>7759.2350276799198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7237.430962661927</v>
      </c>
      <c r="AQ31" s="13">
        <f t="shared" ref="AQ31" si="28">IFERROR(M31/AB31, "N.A.")</f>
        <v>7846.7486466617684</v>
      </c>
      <c r="AR31" s="14">
        <f t="shared" ref="AR31" si="29">IFERROR(N31/AC31, "N.A.")</f>
        <v>7562.0450871716994</v>
      </c>
    </row>
    <row r="32" spans="1:44" ht="15" customHeight="1" thickBot="1" x14ac:dyDescent="0.3">
      <c r="A32" s="5" t="s">
        <v>0</v>
      </c>
      <c r="B32" s="42">
        <f>B31+C31</f>
        <v>493498735.00000018</v>
      </c>
      <c r="C32" s="43"/>
      <c r="D32" s="42">
        <f>D31+E31</f>
        <v>38878440.000000007</v>
      </c>
      <c r="E32" s="43"/>
      <c r="F32" s="42">
        <f>F31+G31</f>
        <v>24292650</v>
      </c>
      <c r="G32" s="43"/>
      <c r="H32" s="42">
        <f>H31+I31</f>
        <v>80500532</v>
      </c>
      <c r="I32" s="43"/>
      <c r="J32" s="42">
        <f>J31+K31</f>
        <v>0</v>
      </c>
      <c r="K32" s="43"/>
      <c r="L32" s="42">
        <f>L31+M31</f>
        <v>637170357.00000024</v>
      </c>
      <c r="M32" s="46"/>
      <c r="N32" s="22">
        <f>B32+D32+F32+H32+J32</f>
        <v>637170357.00000024</v>
      </c>
      <c r="P32" s="5" t="s">
        <v>0</v>
      </c>
      <c r="Q32" s="42">
        <f>Q31+R31</f>
        <v>62841</v>
      </c>
      <c r="R32" s="43"/>
      <c r="S32" s="42">
        <f>S31+T31</f>
        <v>6525</v>
      </c>
      <c r="T32" s="43"/>
      <c r="U32" s="42">
        <f>U31+V31</f>
        <v>2799</v>
      </c>
      <c r="V32" s="43"/>
      <c r="W32" s="42">
        <f>W31+X31</f>
        <v>11696</v>
      </c>
      <c r="X32" s="43"/>
      <c r="Y32" s="42">
        <f>Y31+Z31</f>
        <v>398</v>
      </c>
      <c r="Z32" s="43"/>
      <c r="AA32" s="42">
        <f>AA31+AB31</f>
        <v>84259</v>
      </c>
      <c r="AB32" s="43"/>
      <c r="AC32" s="23">
        <f>Q32+S32+U32+W32+Y32</f>
        <v>84259</v>
      </c>
      <c r="AE32" s="5" t="s">
        <v>0</v>
      </c>
      <c r="AF32" s="44">
        <f>IFERROR(B32/Q32,"N.A.")</f>
        <v>7853.1330659919504</v>
      </c>
      <c r="AG32" s="45"/>
      <c r="AH32" s="44">
        <f>IFERROR(D32/S32,"N.A.")</f>
        <v>5958.3816091954031</v>
      </c>
      <c r="AI32" s="45"/>
      <c r="AJ32" s="44">
        <f>IFERROR(F32/U32,"N.A.")</f>
        <v>8679.0460878885315</v>
      </c>
      <c r="AK32" s="45"/>
      <c r="AL32" s="44">
        <f>IFERROR(H32/W32,"N.A.")</f>
        <v>6882.7404240766073</v>
      </c>
      <c r="AM32" s="45"/>
      <c r="AN32" s="44">
        <f>IFERROR(J32/Y32,"N.A.")</f>
        <v>0</v>
      </c>
      <c r="AO32" s="45"/>
      <c r="AP32" s="44">
        <f>IFERROR(L32/AA32,"N.A.")</f>
        <v>7562.0450871716994</v>
      </c>
      <c r="AQ32" s="45"/>
      <c r="AR32" s="16">
        <f>IFERROR(N32/AC32, "N.A.")</f>
        <v>7562.0450871716994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5222120</v>
      </c>
      <c r="C39" s="2"/>
      <c r="D39" s="2">
        <v>5046340</v>
      </c>
      <c r="E39" s="2"/>
      <c r="F39" s="2">
        <v>10582800</v>
      </c>
      <c r="G39" s="2"/>
      <c r="H39" s="2">
        <v>10631559.999999998</v>
      </c>
      <c r="I39" s="2"/>
      <c r="J39" s="2">
        <v>0</v>
      </c>
      <c r="K39" s="2"/>
      <c r="L39" s="1">
        <f>B39+D39+F39+H39+J39</f>
        <v>31482820</v>
      </c>
      <c r="M39" s="13">
        <f>C39+E39+G39+I39+K39</f>
        <v>0</v>
      </c>
      <c r="N39" s="14">
        <f>L39+M39</f>
        <v>31482820</v>
      </c>
      <c r="P39" s="3" t="s">
        <v>12</v>
      </c>
      <c r="Q39" s="2">
        <v>1175</v>
      </c>
      <c r="R39" s="2">
        <v>0</v>
      </c>
      <c r="S39" s="2">
        <v>767</v>
      </c>
      <c r="T39" s="2">
        <v>0</v>
      </c>
      <c r="U39" s="2">
        <v>543</v>
      </c>
      <c r="V39" s="2">
        <v>0</v>
      </c>
      <c r="W39" s="2">
        <v>2671</v>
      </c>
      <c r="X39" s="2">
        <v>0</v>
      </c>
      <c r="Y39" s="2">
        <v>3325</v>
      </c>
      <c r="Z39" s="2">
        <v>0</v>
      </c>
      <c r="AA39" s="1">
        <f>Q39+S39+U39+W39+Y39</f>
        <v>8481</v>
      </c>
      <c r="AB39" s="13">
        <f>R39+T39+V39+X39+Z39</f>
        <v>0</v>
      </c>
      <c r="AC39" s="14">
        <f>AA39+AB39</f>
        <v>8481</v>
      </c>
      <c r="AE39" s="3" t="s">
        <v>12</v>
      </c>
      <c r="AF39" s="2">
        <f>IFERROR(B39/Q39, "N.A.")</f>
        <v>4444.3574468085108</v>
      </c>
      <c r="AG39" s="2" t="str">
        <f t="shared" ref="AG39:AR43" si="30">IFERROR(C39/R39, "N.A.")</f>
        <v>N.A.</v>
      </c>
      <c r="AH39" s="2">
        <f t="shared" si="30"/>
        <v>6579.3220338983047</v>
      </c>
      <c r="AI39" s="2" t="str">
        <f t="shared" si="30"/>
        <v>N.A.</v>
      </c>
      <c r="AJ39" s="2">
        <f t="shared" si="30"/>
        <v>19489.50276243094</v>
      </c>
      <c r="AK39" s="2" t="str">
        <f t="shared" si="30"/>
        <v>N.A.</v>
      </c>
      <c r="AL39" s="2">
        <f t="shared" si="30"/>
        <v>3980.3669037813547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3712.1589435208111</v>
      </c>
      <c r="AQ39" s="13" t="str">
        <f t="shared" si="30"/>
        <v>N.A.</v>
      </c>
      <c r="AR39" s="14">
        <f t="shared" si="30"/>
        <v>3712.1589435208111</v>
      </c>
    </row>
    <row r="40" spans="1:44" ht="15" customHeight="1" thickBot="1" x14ac:dyDescent="0.3">
      <c r="A40" s="3" t="s">
        <v>13</v>
      </c>
      <c r="B40" s="2">
        <v>13457124.999999998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13457124.999999998</v>
      </c>
      <c r="M40" s="13">
        <f t="shared" si="31"/>
        <v>0</v>
      </c>
      <c r="N40" s="14">
        <f t="shared" ref="N40:N42" si="32">L40+M40</f>
        <v>13457124.999999998</v>
      </c>
      <c r="P40" s="3" t="s">
        <v>13</v>
      </c>
      <c r="Q40" s="2">
        <v>2674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2674</v>
      </c>
      <c r="AB40" s="13">
        <f t="shared" si="33"/>
        <v>0</v>
      </c>
      <c r="AC40" s="14">
        <f t="shared" ref="AC40:AC42" si="34">AA40+AB40</f>
        <v>2674</v>
      </c>
      <c r="AE40" s="3" t="s">
        <v>13</v>
      </c>
      <c r="AF40" s="2">
        <f t="shared" ref="AF40:AF43" si="35">IFERROR(B40/Q40, "N.A.")</f>
        <v>5032.5822737471944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5032.5822737471944</v>
      </c>
      <c r="AQ40" s="13" t="str">
        <f t="shared" si="30"/>
        <v>N.A.</v>
      </c>
      <c r="AR40" s="14">
        <f t="shared" si="30"/>
        <v>5032.5822737471944</v>
      </c>
    </row>
    <row r="41" spans="1:44" ht="15" customHeight="1" thickBot="1" x14ac:dyDescent="0.3">
      <c r="A41" s="3" t="s">
        <v>14</v>
      </c>
      <c r="B41" s="2">
        <v>37147300</v>
      </c>
      <c r="C41" s="2">
        <v>110778670</v>
      </c>
      <c r="D41" s="2">
        <v>24438860</v>
      </c>
      <c r="E41" s="2"/>
      <c r="F41" s="2"/>
      <c r="G41" s="2">
        <v>440000.00000000012</v>
      </c>
      <c r="H41" s="2"/>
      <c r="I41" s="2">
        <v>1883400</v>
      </c>
      <c r="J41" s="2">
        <v>0</v>
      </c>
      <c r="K41" s="2"/>
      <c r="L41" s="1">
        <f t="shared" si="31"/>
        <v>61586160</v>
      </c>
      <c r="M41" s="13">
        <f t="shared" si="31"/>
        <v>113102070</v>
      </c>
      <c r="N41" s="14">
        <f t="shared" si="32"/>
        <v>174688230</v>
      </c>
      <c r="P41" s="3" t="s">
        <v>14</v>
      </c>
      <c r="Q41" s="2">
        <v>6784</v>
      </c>
      <c r="R41" s="2">
        <v>19109</v>
      </c>
      <c r="S41" s="2">
        <v>1819</v>
      </c>
      <c r="T41" s="2">
        <v>0</v>
      </c>
      <c r="U41" s="2">
        <v>0</v>
      </c>
      <c r="V41" s="2">
        <v>363</v>
      </c>
      <c r="W41" s="2">
        <v>0</v>
      </c>
      <c r="X41" s="2">
        <v>599</v>
      </c>
      <c r="Y41" s="2">
        <v>2611</v>
      </c>
      <c r="Z41" s="2">
        <v>0</v>
      </c>
      <c r="AA41" s="1">
        <f t="shared" si="33"/>
        <v>11214</v>
      </c>
      <c r="AB41" s="13">
        <f t="shared" si="33"/>
        <v>20071</v>
      </c>
      <c r="AC41" s="14">
        <f t="shared" si="34"/>
        <v>31285</v>
      </c>
      <c r="AE41" s="3" t="s">
        <v>14</v>
      </c>
      <c r="AF41" s="2">
        <f t="shared" si="35"/>
        <v>5475.722287735849</v>
      </c>
      <c r="AG41" s="2">
        <f t="shared" si="30"/>
        <v>5797.1987021822179</v>
      </c>
      <c r="AH41" s="2">
        <f t="shared" si="30"/>
        <v>13435.327102803738</v>
      </c>
      <c r="AI41" s="2" t="str">
        <f t="shared" si="30"/>
        <v>N.A.</v>
      </c>
      <c r="AJ41" s="2" t="str">
        <f t="shared" si="30"/>
        <v>N.A.</v>
      </c>
      <c r="AK41" s="2">
        <f t="shared" si="30"/>
        <v>1212.1212121212125</v>
      </c>
      <c r="AL41" s="2" t="str">
        <f t="shared" si="30"/>
        <v>N.A.</v>
      </c>
      <c r="AM41" s="2">
        <f t="shared" si="30"/>
        <v>3144.2404006677798</v>
      </c>
      <c r="AN41" s="2">
        <f t="shared" si="30"/>
        <v>0</v>
      </c>
      <c r="AO41" s="2" t="str">
        <f t="shared" si="30"/>
        <v>N.A.</v>
      </c>
      <c r="AP41" s="15">
        <f t="shared" si="30"/>
        <v>5491.8994114499728</v>
      </c>
      <c r="AQ41" s="13">
        <f t="shared" si="30"/>
        <v>5635.0988989088737</v>
      </c>
      <c r="AR41" s="14">
        <f t="shared" si="30"/>
        <v>5583.7695381173089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55826545</v>
      </c>
      <c r="C43" s="2">
        <v>110778670</v>
      </c>
      <c r="D43" s="2">
        <v>29485200</v>
      </c>
      <c r="E43" s="2"/>
      <c r="F43" s="2">
        <v>10582800</v>
      </c>
      <c r="G43" s="2">
        <v>440000.00000000012</v>
      </c>
      <c r="H43" s="2">
        <v>10631559.999999998</v>
      </c>
      <c r="I43" s="2">
        <v>1883400</v>
      </c>
      <c r="J43" s="2">
        <v>0</v>
      </c>
      <c r="K43" s="2"/>
      <c r="L43" s="1">
        <f t="shared" ref="L43" si="36">B43+D43+F43+H43+J43</f>
        <v>106526105</v>
      </c>
      <c r="M43" s="13">
        <f t="shared" ref="M43" si="37">C43+E43+G43+I43+K43</f>
        <v>113102070</v>
      </c>
      <c r="N43" s="21">
        <f t="shared" ref="N43" si="38">L43+M43</f>
        <v>219628175</v>
      </c>
      <c r="P43" s="4" t="s">
        <v>16</v>
      </c>
      <c r="Q43" s="2">
        <v>10633</v>
      </c>
      <c r="R43" s="2">
        <v>19109</v>
      </c>
      <c r="S43" s="2">
        <v>2586</v>
      </c>
      <c r="T43" s="2">
        <v>0</v>
      </c>
      <c r="U43" s="2">
        <v>543</v>
      </c>
      <c r="V43" s="2">
        <v>363</v>
      </c>
      <c r="W43" s="2">
        <v>2671</v>
      </c>
      <c r="X43" s="2">
        <v>599</v>
      </c>
      <c r="Y43" s="2">
        <v>5936</v>
      </c>
      <c r="Z43" s="2">
        <v>0</v>
      </c>
      <c r="AA43" s="1">
        <f t="shared" ref="AA43" si="39">Q43+S43+U43+W43+Y43</f>
        <v>22369</v>
      </c>
      <c r="AB43" s="13">
        <f t="shared" ref="AB43" si="40">R43+T43+V43+X43+Z43</f>
        <v>20071</v>
      </c>
      <c r="AC43" s="21">
        <f t="shared" ref="AC43" si="41">AA43+AB43</f>
        <v>42440</v>
      </c>
      <c r="AE43" s="4" t="s">
        <v>16</v>
      </c>
      <c r="AF43" s="2">
        <f t="shared" si="35"/>
        <v>5250.3098843223925</v>
      </c>
      <c r="AG43" s="2">
        <f t="shared" si="30"/>
        <v>5797.1987021822179</v>
      </c>
      <c r="AH43" s="2">
        <f t="shared" si="30"/>
        <v>11401.856148491879</v>
      </c>
      <c r="AI43" s="2" t="str">
        <f t="shared" si="30"/>
        <v>N.A.</v>
      </c>
      <c r="AJ43" s="2">
        <f t="shared" si="30"/>
        <v>19489.50276243094</v>
      </c>
      <c r="AK43" s="2">
        <f t="shared" si="30"/>
        <v>1212.1212121212125</v>
      </c>
      <c r="AL43" s="2">
        <f t="shared" si="30"/>
        <v>3980.3669037813547</v>
      </c>
      <c r="AM43" s="2">
        <f t="shared" si="30"/>
        <v>3144.2404006677798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4762.2202601815015</v>
      </c>
      <c r="AQ43" s="13">
        <f t="shared" ref="AQ43" si="43">IFERROR(M43/AB43, "N.A.")</f>
        <v>5635.0988989088737</v>
      </c>
      <c r="AR43" s="14">
        <f t="shared" ref="AR43" si="44">IFERROR(N43/AC43, "N.A.")</f>
        <v>5175.0276861451457</v>
      </c>
    </row>
    <row r="44" spans="1:44" ht="15" customHeight="1" thickBot="1" x14ac:dyDescent="0.3">
      <c r="A44" s="5" t="s">
        <v>0</v>
      </c>
      <c r="B44" s="42">
        <f>B43+C43</f>
        <v>166605215</v>
      </c>
      <c r="C44" s="43"/>
      <c r="D44" s="42">
        <f>D43+E43</f>
        <v>29485200</v>
      </c>
      <c r="E44" s="43"/>
      <c r="F44" s="42">
        <f>F43+G43</f>
        <v>11022800</v>
      </c>
      <c r="G44" s="43"/>
      <c r="H44" s="42">
        <f>H43+I43</f>
        <v>12514959.999999998</v>
      </c>
      <c r="I44" s="43"/>
      <c r="J44" s="42">
        <f>J43+K43</f>
        <v>0</v>
      </c>
      <c r="K44" s="43"/>
      <c r="L44" s="42">
        <f>L43+M43</f>
        <v>219628175</v>
      </c>
      <c r="M44" s="46"/>
      <c r="N44" s="22">
        <f>B44+D44+F44+H44+J44</f>
        <v>219628175</v>
      </c>
      <c r="P44" s="5" t="s">
        <v>0</v>
      </c>
      <c r="Q44" s="42">
        <f>Q43+R43</f>
        <v>29742</v>
      </c>
      <c r="R44" s="43"/>
      <c r="S44" s="42">
        <f>S43+T43</f>
        <v>2586</v>
      </c>
      <c r="T44" s="43"/>
      <c r="U44" s="42">
        <f>U43+V43</f>
        <v>906</v>
      </c>
      <c r="V44" s="43"/>
      <c r="W44" s="42">
        <f>W43+X43</f>
        <v>3270</v>
      </c>
      <c r="X44" s="43"/>
      <c r="Y44" s="42">
        <f>Y43+Z43</f>
        <v>5936</v>
      </c>
      <c r="Z44" s="43"/>
      <c r="AA44" s="42">
        <f>AA43+AB43</f>
        <v>42440</v>
      </c>
      <c r="AB44" s="46"/>
      <c r="AC44" s="22">
        <f>Q44+S44+U44+W44+Y44</f>
        <v>42440</v>
      </c>
      <c r="AE44" s="5" t="s">
        <v>0</v>
      </c>
      <c r="AF44" s="44">
        <f>IFERROR(B44/Q44,"N.A.")</f>
        <v>5601.6816286732565</v>
      </c>
      <c r="AG44" s="45"/>
      <c r="AH44" s="44">
        <f>IFERROR(D44/S44,"N.A.")</f>
        <v>11401.856148491879</v>
      </c>
      <c r="AI44" s="45"/>
      <c r="AJ44" s="44">
        <f>IFERROR(F44/U44,"N.A.")</f>
        <v>12166.44591611479</v>
      </c>
      <c r="AK44" s="45"/>
      <c r="AL44" s="44">
        <f>IFERROR(H44/W44,"N.A.")</f>
        <v>3827.2048929663601</v>
      </c>
      <c r="AM44" s="45"/>
      <c r="AN44" s="44">
        <f>IFERROR(J44/Y44,"N.A.")</f>
        <v>0</v>
      </c>
      <c r="AO44" s="45"/>
      <c r="AP44" s="44">
        <f>IFERROR(L44/AA44,"N.A.")</f>
        <v>5175.0276861451457</v>
      </c>
      <c r="AQ44" s="45"/>
      <c r="AR44" s="16">
        <f>IFERROR(N44/AC44, "N.A.")</f>
        <v>5175.0276861451457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21274680</v>
      </c>
      <c r="C15" s="2"/>
      <c r="D15" s="2">
        <v>7325005</v>
      </c>
      <c r="E15" s="2"/>
      <c r="F15" s="2">
        <v>2214200</v>
      </c>
      <c r="G15" s="2"/>
      <c r="H15" s="2">
        <v>13802410.999999998</v>
      </c>
      <c r="I15" s="2"/>
      <c r="J15" s="2">
        <v>0</v>
      </c>
      <c r="K15" s="2"/>
      <c r="L15" s="1">
        <f>B15+D15+F15+H15+J15</f>
        <v>44616296</v>
      </c>
      <c r="M15" s="13">
        <f>C15+E15+G15+I15+K15</f>
        <v>0</v>
      </c>
      <c r="N15" s="14">
        <f>L15+M15</f>
        <v>44616296</v>
      </c>
      <c r="P15" s="3" t="s">
        <v>12</v>
      </c>
      <c r="Q15" s="2">
        <v>3742</v>
      </c>
      <c r="R15" s="2">
        <v>0</v>
      </c>
      <c r="S15" s="2">
        <v>936</v>
      </c>
      <c r="T15" s="2">
        <v>0</v>
      </c>
      <c r="U15" s="2">
        <v>295</v>
      </c>
      <c r="V15" s="2">
        <v>0</v>
      </c>
      <c r="W15" s="2">
        <v>4294</v>
      </c>
      <c r="X15" s="2">
        <v>0</v>
      </c>
      <c r="Y15" s="2">
        <v>263</v>
      </c>
      <c r="Z15" s="2">
        <v>0</v>
      </c>
      <c r="AA15" s="1">
        <f>Q15+S15+U15+W15+Y15</f>
        <v>9530</v>
      </c>
      <c r="AB15" s="13">
        <f>R15+T15+V15+X15+Z15</f>
        <v>0</v>
      </c>
      <c r="AC15" s="14">
        <f>AA15+AB15</f>
        <v>9530</v>
      </c>
      <c r="AE15" s="3" t="s">
        <v>12</v>
      </c>
      <c r="AF15" s="2">
        <f>IFERROR(B15/Q15, "N.A.")</f>
        <v>5685.3768038482094</v>
      </c>
      <c r="AG15" s="2" t="str">
        <f t="shared" ref="AG15:AR19" si="0">IFERROR(C15/R15, "N.A.")</f>
        <v>N.A.</v>
      </c>
      <c r="AH15" s="2">
        <f t="shared" si="0"/>
        <v>7825.860042735043</v>
      </c>
      <c r="AI15" s="2" t="str">
        <f t="shared" si="0"/>
        <v>N.A.</v>
      </c>
      <c r="AJ15" s="2">
        <f t="shared" si="0"/>
        <v>7505.7627118644068</v>
      </c>
      <c r="AK15" s="2" t="str">
        <f t="shared" si="0"/>
        <v>N.A.</v>
      </c>
      <c r="AL15" s="2">
        <f t="shared" si="0"/>
        <v>3214.3481602235674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4681.667995802728</v>
      </c>
      <c r="AQ15" s="13" t="str">
        <f t="shared" si="0"/>
        <v>N.A.</v>
      </c>
      <c r="AR15" s="14">
        <f t="shared" si="0"/>
        <v>4681.667995802728</v>
      </c>
    </row>
    <row r="16" spans="1:44" ht="15" customHeight="1" thickBot="1" x14ac:dyDescent="0.3">
      <c r="A16" s="3" t="s">
        <v>13</v>
      </c>
      <c r="B16" s="2">
        <v>1887360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1887360</v>
      </c>
      <c r="M16" s="13">
        <f t="shared" si="1"/>
        <v>0</v>
      </c>
      <c r="N16" s="14">
        <f t="shared" ref="N16:N18" si="2">L16+M16</f>
        <v>1887360</v>
      </c>
      <c r="P16" s="3" t="s">
        <v>13</v>
      </c>
      <c r="Q16" s="2">
        <v>469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469</v>
      </c>
      <c r="AB16" s="13">
        <f t="shared" si="3"/>
        <v>0</v>
      </c>
      <c r="AC16" s="14">
        <f t="shared" ref="AC16:AC18" si="4">AA16+AB16</f>
        <v>469</v>
      </c>
      <c r="AE16" s="3" t="s">
        <v>13</v>
      </c>
      <c r="AF16" s="2">
        <f t="shared" ref="AF16:AF19" si="5">IFERROR(B16/Q16, "N.A.")</f>
        <v>4024.2217484008529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4024.2217484008529</v>
      </c>
      <c r="AQ16" s="13" t="str">
        <f t="shared" si="0"/>
        <v>N.A.</v>
      </c>
      <c r="AR16" s="14">
        <f t="shared" si="0"/>
        <v>4024.2217484008529</v>
      </c>
    </row>
    <row r="17" spans="1:44" ht="15" customHeight="1" thickBot="1" x14ac:dyDescent="0.3">
      <c r="A17" s="3" t="s">
        <v>14</v>
      </c>
      <c r="B17" s="2">
        <v>26166349.999999996</v>
      </c>
      <c r="C17" s="2">
        <v>64701950.000000007</v>
      </c>
      <c r="D17" s="2">
        <v>7601740</v>
      </c>
      <c r="E17" s="2"/>
      <c r="F17" s="2"/>
      <c r="G17" s="2">
        <v>386000</v>
      </c>
      <c r="H17" s="2"/>
      <c r="I17" s="2">
        <v>17956250.000000004</v>
      </c>
      <c r="J17" s="2">
        <v>0</v>
      </c>
      <c r="K17" s="2"/>
      <c r="L17" s="1">
        <f t="shared" si="1"/>
        <v>33768090</v>
      </c>
      <c r="M17" s="13">
        <f t="shared" si="1"/>
        <v>83044200.000000015</v>
      </c>
      <c r="N17" s="14">
        <f t="shared" si="2"/>
        <v>116812290.00000001</v>
      </c>
      <c r="P17" s="3" t="s">
        <v>14</v>
      </c>
      <c r="Q17" s="2">
        <v>5279</v>
      </c>
      <c r="R17" s="2">
        <v>10691</v>
      </c>
      <c r="S17" s="2">
        <v>936</v>
      </c>
      <c r="T17" s="2">
        <v>0</v>
      </c>
      <c r="U17" s="2">
        <v>0</v>
      </c>
      <c r="V17" s="2">
        <v>566</v>
      </c>
      <c r="W17" s="2">
        <v>0</v>
      </c>
      <c r="X17" s="2">
        <v>2725</v>
      </c>
      <c r="Y17" s="2">
        <v>193</v>
      </c>
      <c r="Z17" s="2">
        <v>0</v>
      </c>
      <c r="AA17" s="1">
        <f t="shared" si="3"/>
        <v>6408</v>
      </c>
      <c r="AB17" s="13">
        <f t="shared" si="3"/>
        <v>13982</v>
      </c>
      <c r="AC17" s="14">
        <f t="shared" si="4"/>
        <v>20390</v>
      </c>
      <c r="AE17" s="3" t="s">
        <v>14</v>
      </c>
      <c r="AF17" s="2">
        <f t="shared" si="5"/>
        <v>4956.6868725137329</v>
      </c>
      <c r="AG17" s="2">
        <f t="shared" si="0"/>
        <v>6052.0016836591531</v>
      </c>
      <c r="AH17" s="2">
        <f t="shared" si="0"/>
        <v>8121.5170940170938</v>
      </c>
      <c r="AI17" s="2" t="str">
        <f t="shared" si="0"/>
        <v>N.A.</v>
      </c>
      <c r="AJ17" s="2" t="str">
        <f t="shared" si="0"/>
        <v>N.A.</v>
      </c>
      <c r="AK17" s="2">
        <f t="shared" si="0"/>
        <v>681.97879858657245</v>
      </c>
      <c r="AL17" s="2" t="str">
        <f t="shared" si="0"/>
        <v>N.A.</v>
      </c>
      <c r="AM17" s="2">
        <f t="shared" si="0"/>
        <v>6589.4495412844053</v>
      </c>
      <c r="AN17" s="2">
        <f t="shared" si="0"/>
        <v>0</v>
      </c>
      <c r="AO17" s="2" t="str">
        <f t="shared" si="0"/>
        <v>N.A.</v>
      </c>
      <c r="AP17" s="15">
        <f t="shared" si="0"/>
        <v>5269.6769662921351</v>
      </c>
      <c r="AQ17" s="13">
        <f t="shared" si="0"/>
        <v>5939.364897725648</v>
      </c>
      <c r="AR17" s="14">
        <f t="shared" si="0"/>
        <v>5728.9009318293292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2823</v>
      </c>
      <c r="X18" s="2">
        <v>0</v>
      </c>
      <c r="Y18" s="2">
        <v>0</v>
      </c>
      <c r="Z18" s="2">
        <v>0</v>
      </c>
      <c r="AA18" s="1">
        <f t="shared" si="3"/>
        <v>2823</v>
      </c>
      <c r="AB18" s="13">
        <f t="shared" si="3"/>
        <v>0</v>
      </c>
      <c r="AC18" s="21">
        <f t="shared" si="4"/>
        <v>2823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0</v>
      </c>
      <c r="AQ18" s="13" t="str">
        <f t="shared" si="0"/>
        <v>N.A.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49328390.000000007</v>
      </c>
      <c r="C19" s="2">
        <v>64701950.000000007</v>
      </c>
      <c r="D19" s="2">
        <v>14926745.000000004</v>
      </c>
      <c r="E19" s="2"/>
      <c r="F19" s="2">
        <v>2214200</v>
      </c>
      <c r="G19" s="2">
        <v>386000</v>
      </c>
      <c r="H19" s="2">
        <v>13802411</v>
      </c>
      <c r="I19" s="2">
        <v>17956250.000000004</v>
      </c>
      <c r="J19" s="2">
        <v>0</v>
      </c>
      <c r="K19" s="2"/>
      <c r="L19" s="1">
        <f t="shared" ref="L19" si="6">B19+D19+F19+H19+J19</f>
        <v>80271746.000000015</v>
      </c>
      <c r="M19" s="13">
        <f t="shared" ref="M19" si="7">C19+E19+G19+I19+K19</f>
        <v>83044200.000000015</v>
      </c>
      <c r="N19" s="21">
        <f t="shared" ref="N19" si="8">L19+M19</f>
        <v>163315946.00000003</v>
      </c>
      <c r="P19" s="4" t="s">
        <v>16</v>
      </c>
      <c r="Q19" s="2">
        <v>9490</v>
      </c>
      <c r="R19" s="2">
        <v>10691</v>
      </c>
      <c r="S19" s="2">
        <v>1872</v>
      </c>
      <c r="T19" s="2">
        <v>0</v>
      </c>
      <c r="U19" s="2">
        <v>295</v>
      </c>
      <c r="V19" s="2">
        <v>566</v>
      </c>
      <c r="W19" s="2">
        <v>7117</v>
      </c>
      <c r="X19" s="2">
        <v>2725</v>
      </c>
      <c r="Y19" s="2">
        <v>456</v>
      </c>
      <c r="Z19" s="2">
        <v>0</v>
      </c>
      <c r="AA19" s="1">
        <f t="shared" ref="AA19" si="9">Q19+S19+U19+W19+Y19</f>
        <v>19230</v>
      </c>
      <c r="AB19" s="13">
        <f t="shared" ref="AB19" si="10">R19+T19+V19+X19+Z19</f>
        <v>13982</v>
      </c>
      <c r="AC19" s="14">
        <f t="shared" ref="AC19" si="11">AA19+AB19</f>
        <v>33212</v>
      </c>
      <c r="AE19" s="4" t="s">
        <v>16</v>
      </c>
      <c r="AF19" s="2">
        <f t="shared" si="5"/>
        <v>5197.9336143308756</v>
      </c>
      <c r="AG19" s="2">
        <f t="shared" si="0"/>
        <v>6052.0016836591531</v>
      </c>
      <c r="AH19" s="2">
        <f t="shared" si="0"/>
        <v>7973.6885683760702</v>
      </c>
      <c r="AI19" s="2" t="str">
        <f t="shared" si="0"/>
        <v>N.A.</v>
      </c>
      <c r="AJ19" s="2">
        <f t="shared" si="0"/>
        <v>7505.7627118644068</v>
      </c>
      <c r="AK19" s="2">
        <f t="shared" si="0"/>
        <v>681.97879858657245</v>
      </c>
      <c r="AL19" s="2">
        <f t="shared" si="0"/>
        <v>1939.3580160179852</v>
      </c>
      <c r="AM19" s="2">
        <f t="shared" si="0"/>
        <v>6589.4495412844053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4174.2977639105575</v>
      </c>
      <c r="AQ19" s="13">
        <f t="shared" ref="AQ19" si="13">IFERROR(M19/AB19, "N.A.")</f>
        <v>5939.364897725648</v>
      </c>
      <c r="AR19" s="14">
        <f t="shared" ref="AR19" si="14">IFERROR(N19/AC19, "N.A.")</f>
        <v>4917.3776345899078</v>
      </c>
    </row>
    <row r="20" spans="1:44" ht="15" customHeight="1" thickBot="1" x14ac:dyDescent="0.3">
      <c r="A20" s="5" t="s">
        <v>0</v>
      </c>
      <c r="B20" s="42">
        <f>B19+C19</f>
        <v>114030340.00000001</v>
      </c>
      <c r="C20" s="43"/>
      <c r="D20" s="42">
        <f>D19+E19</f>
        <v>14926745.000000004</v>
      </c>
      <c r="E20" s="43"/>
      <c r="F20" s="42">
        <f>F19+G19</f>
        <v>2600200</v>
      </c>
      <c r="G20" s="43"/>
      <c r="H20" s="42">
        <f>H19+I19</f>
        <v>31758661.000000004</v>
      </c>
      <c r="I20" s="43"/>
      <c r="J20" s="42">
        <f>J19+K19</f>
        <v>0</v>
      </c>
      <c r="K20" s="43"/>
      <c r="L20" s="42">
        <f>L19+M19</f>
        <v>163315946.00000003</v>
      </c>
      <c r="M20" s="46"/>
      <c r="N20" s="22">
        <f>B20+D20+F20+H20+J20</f>
        <v>163315946.00000003</v>
      </c>
      <c r="P20" s="5" t="s">
        <v>0</v>
      </c>
      <c r="Q20" s="42">
        <f>Q19+R19</f>
        <v>20181</v>
      </c>
      <c r="R20" s="43"/>
      <c r="S20" s="42">
        <f>S19+T19</f>
        <v>1872</v>
      </c>
      <c r="T20" s="43"/>
      <c r="U20" s="42">
        <f>U19+V19</f>
        <v>861</v>
      </c>
      <c r="V20" s="43"/>
      <c r="W20" s="42">
        <f>W19+X19</f>
        <v>9842</v>
      </c>
      <c r="X20" s="43"/>
      <c r="Y20" s="42">
        <f>Y19+Z19</f>
        <v>456</v>
      </c>
      <c r="Z20" s="43"/>
      <c r="AA20" s="42">
        <f>AA19+AB19</f>
        <v>33212</v>
      </c>
      <c r="AB20" s="43"/>
      <c r="AC20" s="23">
        <f>Q20+S20+U20+W20+Y20</f>
        <v>33212</v>
      </c>
      <c r="AE20" s="5" t="s">
        <v>0</v>
      </c>
      <c r="AF20" s="44">
        <f>IFERROR(B20/Q20,"N.A.")</f>
        <v>5650.3810514840698</v>
      </c>
      <c r="AG20" s="45"/>
      <c r="AH20" s="44">
        <f>IFERROR(D20/S20,"N.A.")</f>
        <v>7973.6885683760702</v>
      </c>
      <c r="AI20" s="45"/>
      <c r="AJ20" s="44">
        <f>IFERROR(F20/U20,"N.A.")</f>
        <v>3019.9767711962836</v>
      </c>
      <c r="AK20" s="45"/>
      <c r="AL20" s="44">
        <f>IFERROR(H20/W20,"N.A.")</f>
        <v>3226.8503352977041</v>
      </c>
      <c r="AM20" s="45"/>
      <c r="AN20" s="44">
        <f>IFERROR(J20/Y20,"N.A.")</f>
        <v>0</v>
      </c>
      <c r="AO20" s="45"/>
      <c r="AP20" s="44">
        <f>IFERROR(L20/AA20,"N.A.")</f>
        <v>4917.3776345899078</v>
      </c>
      <c r="AQ20" s="45"/>
      <c r="AR20" s="16">
        <f>IFERROR(N20/AC20, "N.A.")</f>
        <v>4917.3776345899078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20610760</v>
      </c>
      <c r="C27" s="2"/>
      <c r="D27" s="2">
        <v>7325005</v>
      </c>
      <c r="E27" s="2"/>
      <c r="F27" s="2">
        <v>2214200</v>
      </c>
      <c r="G27" s="2"/>
      <c r="H27" s="2">
        <v>5738266</v>
      </c>
      <c r="I27" s="2"/>
      <c r="J27" s="2"/>
      <c r="K27" s="2"/>
      <c r="L27" s="1">
        <f>B27+D27+F27+H27+J27</f>
        <v>35888231</v>
      </c>
      <c r="M27" s="13">
        <f>C27+E27+G27+I27+K27</f>
        <v>0</v>
      </c>
      <c r="N27" s="14">
        <f>L27+M27</f>
        <v>35888231</v>
      </c>
      <c r="P27" s="3" t="s">
        <v>12</v>
      </c>
      <c r="Q27" s="2">
        <v>3549</v>
      </c>
      <c r="R27" s="2">
        <v>0</v>
      </c>
      <c r="S27" s="2">
        <v>936</v>
      </c>
      <c r="T27" s="2">
        <v>0</v>
      </c>
      <c r="U27" s="2">
        <v>295</v>
      </c>
      <c r="V27" s="2">
        <v>0</v>
      </c>
      <c r="W27" s="2">
        <v>1682</v>
      </c>
      <c r="X27" s="2">
        <v>0</v>
      </c>
      <c r="Y27" s="2">
        <v>0</v>
      </c>
      <c r="Z27" s="2">
        <v>0</v>
      </c>
      <c r="AA27" s="1">
        <f>Q27+S27+U27+W27+Y27</f>
        <v>6462</v>
      </c>
      <c r="AB27" s="13">
        <f>R27+T27+V27+X27+Z27</f>
        <v>0</v>
      </c>
      <c r="AC27" s="14">
        <f>AA27+AB27</f>
        <v>6462</v>
      </c>
      <c r="AE27" s="3" t="s">
        <v>12</v>
      </c>
      <c r="AF27" s="2">
        <f>IFERROR(B27/Q27, "N.A.")</f>
        <v>5807.4837982530289</v>
      </c>
      <c r="AG27" s="2" t="str">
        <f t="shared" ref="AG27:AR31" si="15">IFERROR(C27/R27, "N.A.")</f>
        <v>N.A.</v>
      </c>
      <c r="AH27" s="2">
        <f t="shared" si="15"/>
        <v>7825.860042735043</v>
      </c>
      <c r="AI27" s="2" t="str">
        <f t="shared" si="15"/>
        <v>N.A.</v>
      </c>
      <c r="AJ27" s="2">
        <f t="shared" si="15"/>
        <v>7505.7627118644068</v>
      </c>
      <c r="AK27" s="2" t="str">
        <f t="shared" si="15"/>
        <v>N.A.</v>
      </c>
      <c r="AL27" s="2">
        <f t="shared" si="15"/>
        <v>3411.5731272294888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5553.7342927886102</v>
      </c>
      <c r="AQ27" s="13" t="str">
        <f t="shared" si="15"/>
        <v>N.A.</v>
      </c>
      <c r="AR27" s="14">
        <f t="shared" si="15"/>
        <v>5553.7342927886102</v>
      </c>
    </row>
    <row r="28" spans="1:44" ht="15" customHeight="1" thickBot="1" x14ac:dyDescent="0.3">
      <c r="A28" s="3" t="s">
        <v>13</v>
      </c>
      <c r="B28" s="2">
        <v>463200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463200</v>
      </c>
      <c r="M28" s="13">
        <f t="shared" si="16"/>
        <v>0</v>
      </c>
      <c r="N28" s="14">
        <f t="shared" ref="N28:N30" si="17">L28+M28</f>
        <v>463200</v>
      </c>
      <c r="P28" s="3" t="s">
        <v>13</v>
      </c>
      <c r="Q28" s="2">
        <v>193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193</v>
      </c>
      <c r="AB28" s="13">
        <f t="shared" si="18"/>
        <v>0</v>
      </c>
      <c r="AC28" s="14">
        <f t="shared" ref="AC28:AC30" si="19">AA28+AB28</f>
        <v>193</v>
      </c>
      <c r="AE28" s="3" t="s">
        <v>13</v>
      </c>
      <c r="AF28" s="2">
        <f t="shared" ref="AF28:AF31" si="20">IFERROR(B28/Q28, "N.A.")</f>
        <v>2400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2400</v>
      </c>
      <c r="AQ28" s="13" t="str">
        <f t="shared" si="15"/>
        <v>N.A.</v>
      </c>
      <c r="AR28" s="14">
        <f t="shared" si="15"/>
        <v>2400</v>
      </c>
    </row>
    <row r="29" spans="1:44" ht="15" customHeight="1" thickBot="1" x14ac:dyDescent="0.3">
      <c r="A29" s="3" t="s">
        <v>14</v>
      </c>
      <c r="B29" s="2">
        <v>21210629.999999996</v>
      </c>
      <c r="C29" s="2">
        <v>46463390</v>
      </c>
      <c r="D29" s="2">
        <v>7601740</v>
      </c>
      <c r="E29" s="2"/>
      <c r="F29" s="2"/>
      <c r="G29" s="2">
        <v>0</v>
      </c>
      <c r="H29" s="2"/>
      <c r="I29" s="2">
        <v>12471450.000000002</v>
      </c>
      <c r="J29" s="2"/>
      <c r="K29" s="2"/>
      <c r="L29" s="1">
        <f t="shared" si="16"/>
        <v>28812369.999999996</v>
      </c>
      <c r="M29" s="13">
        <f t="shared" si="16"/>
        <v>58934840</v>
      </c>
      <c r="N29" s="14">
        <f t="shared" si="17"/>
        <v>87747210</v>
      </c>
      <c r="P29" s="3" t="s">
        <v>14</v>
      </c>
      <c r="Q29" s="2">
        <v>3661</v>
      </c>
      <c r="R29" s="2">
        <v>6450</v>
      </c>
      <c r="S29" s="2">
        <v>936</v>
      </c>
      <c r="T29" s="2">
        <v>0</v>
      </c>
      <c r="U29" s="2">
        <v>0</v>
      </c>
      <c r="V29" s="2">
        <v>373</v>
      </c>
      <c r="W29" s="2">
        <v>0</v>
      </c>
      <c r="X29" s="2">
        <v>1786</v>
      </c>
      <c r="Y29" s="2">
        <v>0</v>
      </c>
      <c r="Z29" s="2">
        <v>0</v>
      </c>
      <c r="AA29" s="1">
        <f t="shared" si="18"/>
        <v>4597</v>
      </c>
      <c r="AB29" s="13">
        <f t="shared" si="18"/>
        <v>8609</v>
      </c>
      <c r="AC29" s="14">
        <f t="shared" si="19"/>
        <v>13206</v>
      </c>
      <c r="AE29" s="3" t="s">
        <v>14</v>
      </c>
      <c r="AF29" s="2">
        <f t="shared" si="20"/>
        <v>5793.6711281070739</v>
      </c>
      <c r="AG29" s="2">
        <f t="shared" si="15"/>
        <v>7203.6263565891477</v>
      </c>
      <c r="AH29" s="2">
        <f t="shared" si="15"/>
        <v>8121.5170940170938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6982.8947368421059</v>
      </c>
      <c r="AN29" s="2" t="str">
        <f t="shared" si="15"/>
        <v>N.A.</v>
      </c>
      <c r="AO29" s="2" t="str">
        <f t="shared" si="15"/>
        <v>N.A.</v>
      </c>
      <c r="AP29" s="15">
        <f t="shared" si="15"/>
        <v>6267.6462910593855</v>
      </c>
      <c r="AQ29" s="13">
        <f t="shared" si="15"/>
        <v>6845.7242420722496</v>
      </c>
      <c r="AR29" s="14">
        <f t="shared" si="15"/>
        <v>6644.4956837801001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2823</v>
      </c>
      <c r="X30" s="2">
        <v>0</v>
      </c>
      <c r="Y30" s="2">
        <v>0</v>
      </c>
      <c r="Z30" s="2">
        <v>0</v>
      </c>
      <c r="AA30" s="1">
        <f t="shared" si="18"/>
        <v>2823</v>
      </c>
      <c r="AB30" s="13">
        <f t="shared" si="18"/>
        <v>0</v>
      </c>
      <c r="AC30" s="21">
        <f t="shared" si="19"/>
        <v>2823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42284589.999999985</v>
      </c>
      <c r="C31" s="2">
        <v>46463390</v>
      </c>
      <c r="D31" s="2">
        <v>14926745.000000004</v>
      </c>
      <c r="E31" s="2"/>
      <c r="F31" s="2">
        <v>2214200</v>
      </c>
      <c r="G31" s="2">
        <v>0</v>
      </c>
      <c r="H31" s="2">
        <v>5738266</v>
      </c>
      <c r="I31" s="2">
        <v>12471450.000000002</v>
      </c>
      <c r="J31" s="2"/>
      <c r="K31" s="2"/>
      <c r="L31" s="1">
        <f t="shared" ref="L31" si="21">B31+D31+F31+H31+J31</f>
        <v>65163800.999999985</v>
      </c>
      <c r="M31" s="13">
        <f t="shared" ref="M31" si="22">C31+E31+G31+I31+K31</f>
        <v>58934840</v>
      </c>
      <c r="N31" s="21">
        <f t="shared" ref="N31" si="23">L31+M31</f>
        <v>124098640.99999999</v>
      </c>
      <c r="P31" s="4" t="s">
        <v>16</v>
      </c>
      <c r="Q31" s="2">
        <v>7403</v>
      </c>
      <c r="R31" s="2">
        <v>6450</v>
      </c>
      <c r="S31" s="2">
        <v>1872</v>
      </c>
      <c r="T31" s="2">
        <v>0</v>
      </c>
      <c r="U31" s="2">
        <v>295</v>
      </c>
      <c r="V31" s="2">
        <v>373</v>
      </c>
      <c r="W31" s="2">
        <v>4505</v>
      </c>
      <c r="X31" s="2">
        <v>1786</v>
      </c>
      <c r="Y31" s="2">
        <v>0</v>
      </c>
      <c r="Z31" s="2">
        <v>0</v>
      </c>
      <c r="AA31" s="1">
        <f t="shared" ref="AA31" si="24">Q31+S31+U31+W31+Y31</f>
        <v>14075</v>
      </c>
      <c r="AB31" s="13">
        <f t="shared" ref="AB31" si="25">R31+T31+V31+X31+Z31</f>
        <v>8609</v>
      </c>
      <c r="AC31" s="14">
        <f t="shared" ref="AC31" si="26">AA31+AB31</f>
        <v>22684</v>
      </c>
      <c r="AE31" s="4" t="s">
        <v>16</v>
      </c>
      <c r="AF31" s="2">
        <f t="shared" si="20"/>
        <v>5711.8181818181802</v>
      </c>
      <c r="AG31" s="2">
        <f t="shared" si="15"/>
        <v>7203.6263565891477</v>
      </c>
      <c r="AH31" s="2">
        <f t="shared" si="15"/>
        <v>7973.6885683760702</v>
      </c>
      <c r="AI31" s="2" t="str">
        <f t="shared" si="15"/>
        <v>N.A.</v>
      </c>
      <c r="AJ31" s="2">
        <f t="shared" si="15"/>
        <v>7505.7627118644068</v>
      </c>
      <c r="AK31" s="2">
        <f t="shared" si="15"/>
        <v>0</v>
      </c>
      <c r="AL31" s="2">
        <f t="shared" si="15"/>
        <v>1273.7549389567148</v>
      </c>
      <c r="AM31" s="2">
        <f t="shared" si="15"/>
        <v>6982.8947368421059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4629.7549555950254</v>
      </c>
      <c r="AQ31" s="13">
        <f t="shared" ref="AQ31" si="28">IFERROR(M31/AB31, "N.A.")</f>
        <v>6845.7242420722496</v>
      </c>
      <c r="AR31" s="14">
        <f t="shared" ref="AR31" si="29">IFERROR(N31/AC31, "N.A.")</f>
        <v>5470.7565244224998</v>
      </c>
    </row>
    <row r="32" spans="1:44" ht="15" customHeight="1" thickBot="1" x14ac:dyDescent="0.3">
      <c r="A32" s="5" t="s">
        <v>0</v>
      </c>
      <c r="B32" s="42">
        <f>B31+C31</f>
        <v>88747979.999999985</v>
      </c>
      <c r="C32" s="43"/>
      <c r="D32" s="42">
        <f>D31+E31</f>
        <v>14926745.000000004</v>
      </c>
      <c r="E32" s="43"/>
      <c r="F32" s="42">
        <f>F31+G31</f>
        <v>2214200</v>
      </c>
      <c r="G32" s="43"/>
      <c r="H32" s="42">
        <f>H31+I31</f>
        <v>18209716</v>
      </c>
      <c r="I32" s="43"/>
      <c r="J32" s="42">
        <f>J31+K31</f>
        <v>0</v>
      </c>
      <c r="K32" s="43"/>
      <c r="L32" s="42">
        <f>L31+M31</f>
        <v>124098640.99999999</v>
      </c>
      <c r="M32" s="46"/>
      <c r="N32" s="22">
        <f>B32+D32+F32+H32+J32</f>
        <v>124098640.99999999</v>
      </c>
      <c r="P32" s="5" t="s">
        <v>0</v>
      </c>
      <c r="Q32" s="42">
        <f>Q31+R31</f>
        <v>13853</v>
      </c>
      <c r="R32" s="43"/>
      <c r="S32" s="42">
        <f>S31+T31</f>
        <v>1872</v>
      </c>
      <c r="T32" s="43"/>
      <c r="U32" s="42">
        <f>U31+V31</f>
        <v>668</v>
      </c>
      <c r="V32" s="43"/>
      <c r="W32" s="42">
        <f>W31+X31</f>
        <v>6291</v>
      </c>
      <c r="X32" s="43"/>
      <c r="Y32" s="42">
        <f>Y31+Z31</f>
        <v>0</v>
      </c>
      <c r="Z32" s="43"/>
      <c r="AA32" s="42">
        <f>AA31+AB31</f>
        <v>22684</v>
      </c>
      <c r="AB32" s="43"/>
      <c r="AC32" s="23">
        <f>Q32+S32+U32+W32+Y32</f>
        <v>22684</v>
      </c>
      <c r="AE32" s="5" t="s">
        <v>0</v>
      </c>
      <c r="AF32" s="44">
        <f>IFERROR(B32/Q32,"N.A.")</f>
        <v>6406.4087201328221</v>
      </c>
      <c r="AG32" s="45"/>
      <c r="AH32" s="44">
        <f>IFERROR(D32/S32,"N.A.")</f>
        <v>7973.6885683760702</v>
      </c>
      <c r="AI32" s="45"/>
      <c r="AJ32" s="44">
        <f>IFERROR(F32/U32,"N.A.")</f>
        <v>3314.6706586826349</v>
      </c>
      <c r="AK32" s="45"/>
      <c r="AL32" s="44">
        <f>IFERROR(H32/W32,"N.A.")</f>
        <v>2894.566205690669</v>
      </c>
      <c r="AM32" s="45"/>
      <c r="AN32" s="44" t="str">
        <f>IFERROR(J32/Y32,"N.A.")</f>
        <v>N.A.</v>
      </c>
      <c r="AO32" s="45"/>
      <c r="AP32" s="44">
        <f>IFERROR(L32/AA32,"N.A.")</f>
        <v>5470.7565244224998</v>
      </c>
      <c r="AQ32" s="45"/>
      <c r="AR32" s="16">
        <f>IFERROR(N32/AC32, "N.A.")</f>
        <v>5470.7565244224998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663920</v>
      </c>
      <c r="C39" s="2"/>
      <c r="D39" s="2"/>
      <c r="E39" s="2"/>
      <c r="F39" s="2"/>
      <c r="G39" s="2"/>
      <c r="H39" s="2">
        <v>8064145.0000000009</v>
      </c>
      <c r="I39" s="2"/>
      <c r="J39" s="2">
        <v>0</v>
      </c>
      <c r="K39" s="2"/>
      <c r="L39" s="1">
        <f>B39+D39+F39+H39+J39</f>
        <v>8728065</v>
      </c>
      <c r="M39" s="13">
        <f>C39+E39+G39+I39+K39</f>
        <v>0</v>
      </c>
      <c r="N39" s="14">
        <f>L39+M39</f>
        <v>8728065</v>
      </c>
      <c r="P39" s="3" t="s">
        <v>12</v>
      </c>
      <c r="Q39" s="2">
        <v>193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2612</v>
      </c>
      <c r="X39" s="2">
        <v>0</v>
      </c>
      <c r="Y39" s="2">
        <v>263</v>
      </c>
      <c r="Z39" s="2">
        <v>0</v>
      </c>
      <c r="AA39" s="1">
        <f>Q39+S39+U39+W39+Y39</f>
        <v>3068</v>
      </c>
      <c r="AB39" s="13">
        <f>R39+T39+V39+X39+Z39</f>
        <v>0</v>
      </c>
      <c r="AC39" s="14">
        <f>AA39+AB39</f>
        <v>3068</v>
      </c>
      <c r="AE39" s="3" t="s">
        <v>12</v>
      </c>
      <c r="AF39" s="2">
        <f>IFERROR(B39/Q39, "N.A.")</f>
        <v>3440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3087.3449464012256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2844.8712516297264</v>
      </c>
      <c r="AQ39" s="13" t="str">
        <f t="shared" si="30"/>
        <v>N.A.</v>
      </c>
      <c r="AR39" s="14">
        <f t="shared" si="30"/>
        <v>2844.8712516297264</v>
      </c>
    </row>
    <row r="40" spans="1:44" ht="15" customHeight="1" thickBot="1" x14ac:dyDescent="0.3">
      <c r="A40" s="3" t="s">
        <v>13</v>
      </c>
      <c r="B40" s="2">
        <v>1424160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1424160</v>
      </c>
      <c r="M40" s="13">
        <f t="shared" si="31"/>
        <v>0</v>
      </c>
      <c r="N40" s="14">
        <f t="shared" ref="N40:N42" si="32">L40+M40</f>
        <v>1424160</v>
      </c>
      <c r="P40" s="3" t="s">
        <v>13</v>
      </c>
      <c r="Q40" s="2">
        <v>276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276</v>
      </c>
      <c r="AB40" s="13">
        <f t="shared" si="33"/>
        <v>0</v>
      </c>
      <c r="AC40" s="14">
        <f t="shared" ref="AC40:AC42" si="34">AA40+AB40</f>
        <v>276</v>
      </c>
      <c r="AE40" s="3" t="s">
        <v>13</v>
      </c>
      <c r="AF40" s="2">
        <f t="shared" ref="AF40:AF43" si="35">IFERROR(B40/Q40, "N.A.")</f>
        <v>5160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5160</v>
      </c>
      <c r="AQ40" s="13" t="str">
        <f t="shared" si="30"/>
        <v>N.A.</v>
      </c>
      <c r="AR40" s="14">
        <f t="shared" si="30"/>
        <v>5160</v>
      </c>
    </row>
    <row r="41" spans="1:44" ht="15" customHeight="1" thickBot="1" x14ac:dyDescent="0.3">
      <c r="A41" s="3" t="s">
        <v>14</v>
      </c>
      <c r="B41" s="2">
        <v>4955720</v>
      </c>
      <c r="C41" s="2">
        <v>18238560.000000004</v>
      </c>
      <c r="D41" s="2"/>
      <c r="E41" s="2"/>
      <c r="F41" s="2"/>
      <c r="G41" s="2">
        <v>386000</v>
      </c>
      <c r="H41" s="2"/>
      <c r="I41" s="2">
        <v>5484800</v>
      </c>
      <c r="J41" s="2">
        <v>0</v>
      </c>
      <c r="K41" s="2"/>
      <c r="L41" s="1">
        <f t="shared" si="31"/>
        <v>4955720</v>
      </c>
      <c r="M41" s="13">
        <f t="shared" si="31"/>
        <v>24109360.000000004</v>
      </c>
      <c r="N41" s="14">
        <f t="shared" si="32"/>
        <v>29065080.000000004</v>
      </c>
      <c r="P41" s="3" t="s">
        <v>14</v>
      </c>
      <c r="Q41" s="2">
        <v>1618</v>
      </c>
      <c r="R41" s="2">
        <v>4241</v>
      </c>
      <c r="S41" s="2">
        <v>0</v>
      </c>
      <c r="T41" s="2">
        <v>0</v>
      </c>
      <c r="U41" s="2">
        <v>0</v>
      </c>
      <c r="V41" s="2">
        <v>193</v>
      </c>
      <c r="W41" s="2">
        <v>0</v>
      </c>
      <c r="X41" s="2">
        <v>939</v>
      </c>
      <c r="Y41" s="2">
        <v>193</v>
      </c>
      <c r="Z41" s="2">
        <v>0</v>
      </c>
      <c r="AA41" s="1">
        <f t="shared" si="33"/>
        <v>1811</v>
      </c>
      <c r="AB41" s="13">
        <f t="shared" si="33"/>
        <v>5373</v>
      </c>
      <c r="AC41" s="14">
        <f t="shared" si="34"/>
        <v>7184</v>
      </c>
      <c r="AE41" s="3" t="s">
        <v>14</v>
      </c>
      <c r="AF41" s="2">
        <f t="shared" si="35"/>
        <v>3062.8677379480841</v>
      </c>
      <c r="AG41" s="2">
        <f t="shared" si="30"/>
        <v>4300.5328931855702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2000</v>
      </c>
      <c r="AL41" s="2" t="str">
        <f t="shared" si="30"/>
        <v>N.A.</v>
      </c>
      <c r="AM41" s="2">
        <f t="shared" si="30"/>
        <v>5841.107561235357</v>
      </c>
      <c r="AN41" s="2">
        <f t="shared" si="30"/>
        <v>0</v>
      </c>
      <c r="AO41" s="2" t="str">
        <f t="shared" si="30"/>
        <v>N.A.</v>
      </c>
      <c r="AP41" s="15">
        <f t="shared" si="30"/>
        <v>2736.4549972390946</v>
      </c>
      <c r="AQ41" s="13">
        <f t="shared" si="30"/>
        <v>4487.1319560766806</v>
      </c>
      <c r="AR41" s="14">
        <f t="shared" si="30"/>
        <v>4045.8073496659249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7043800</v>
      </c>
      <c r="C43" s="2">
        <v>18238560.000000004</v>
      </c>
      <c r="D43" s="2"/>
      <c r="E43" s="2"/>
      <c r="F43" s="2"/>
      <c r="G43" s="2">
        <v>386000</v>
      </c>
      <c r="H43" s="2">
        <v>8064145.0000000009</v>
      </c>
      <c r="I43" s="2">
        <v>5484800</v>
      </c>
      <c r="J43" s="2">
        <v>0</v>
      </c>
      <c r="K43" s="2"/>
      <c r="L43" s="1">
        <f t="shared" ref="L43" si="36">B43+D43+F43+H43+J43</f>
        <v>15107945</v>
      </c>
      <c r="M43" s="13">
        <f t="shared" ref="M43" si="37">C43+E43+G43+I43+K43</f>
        <v>24109360.000000004</v>
      </c>
      <c r="N43" s="21">
        <f t="shared" ref="N43" si="38">L43+M43</f>
        <v>39217305</v>
      </c>
      <c r="P43" s="4" t="s">
        <v>16</v>
      </c>
      <c r="Q43" s="2">
        <v>2087</v>
      </c>
      <c r="R43" s="2">
        <v>4241</v>
      </c>
      <c r="S43" s="2">
        <v>0</v>
      </c>
      <c r="T43" s="2">
        <v>0</v>
      </c>
      <c r="U43" s="2">
        <v>0</v>
      </c>
      <c r="V43" s="2">
        <v>193</v>
      </c>
      <c r="W43" s="2">
        <v>2612</v>
      </c>
      <c r="X43" s="2">
        <v>939</v>
      </c>
      <c r="Y43" s="2">
        <v>456</v>
      </c>
      <c r="Z43" s="2">
        <v>0</v>
      </c>
      <c r="AA43" s="1">
        <f t="shared" ref="AA43" si="39">Q43+S43+U43+W43+Y43</f>
        <v>5155</v>
      </c>
      <c r="AB43" s="13">
        <f t="shared" ref="AB43" si="40">R43+T43+V43+X43+Z43</f>
        <v>5373</v>
      </c>
      <c r="AC43" s="21">
        <f t="shared" ref="AC43" si="41">AA43+AB43</f>
        <v>10528</v>
      </c>
      <c r="AE43" s="4" t="s">
        <v>16</v>
      </c>
      <c r="AF43" s="2">
        <f t="shared" si="35"/>
        <v>3375.0838524197411</v>
      </c>
      <c r="AG43" s="2">
        <f t="shared" si="30"/>
        <v>4300.5328931855702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2000</v>
      </c>
      <c r="AL43" s="2">
        <f t="shared" si="30"/>
        <v>3087.3449464012256</v>
      </c>
      <c r="AM43" s="2">
        <f t="shared" si="30"/>
        <v>5841.107561235357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2930.7361784675072</v>
      </c>
      <c r="AQ43" s="13">
        <f t="shared" ref="AQ43" si="43">IFERROR(M43/AB43, "N.A.")</f>
        <v>4487.1319560766806</v>
      </c>
      <c r="AR43" s="14">
        <f t="shared" ref="AR43" si="44">IFERROR(N43/AC43, "N.A.")</f>
        <v>3725.047967325228</v>
      </c>
    </row>
    <row r="44" spans="1:44" ht="15" customHeight="1" thickBot="1" x14ac:dyDescent="0.3">
      <c r="A44" s="5" t="s">
        <v>0</v>
      </c>
      <c r="B44" s="42">
        <f>B43+C43</f>
        <v>25282360.000000004</v>
      </c>
      <c r="C44" s="43"/>
      <c r="D44" s="42">
        <f>D43+E43</f>
        <v>0</v>
      </c>
      <c r="E44" s="43"/>
      <c r="F44" s="42">
        <f>F43+G43</f>
        <v>386000</v>
      </c>
      <c r="G44" s="43"/>
      <c r="H44" s="42">
        <f>H43+I43</f>
        <v>13548945</v>
      </c>
      <c r="I44" s="43"/>
      <c r="J44" s="42">
        <f>J43+K43</f>
        <v>0</v>
      </c>
      <c r="K44" s="43"/>
      <c r="L44" s="42">
        <f>L43+M43</f>
        <v>39217305</v>
      </c>
      <c r="M44" s="46"/>
      <c r="N44" s="22">
        <f>B44+D44+F44+H44+J44</f>
        <v>39217305</v>
      </c>
      <c r="P44" s="5" t="s">
        <v>0</v>
      </c>
      <c r="Q44" s="42">
        <f>Q43+R43</f>
        <v>6328</v>
      </c>
      <c r="R44" s="43"/>
      <c r="S44" s="42">
        <f>S43+T43</f>
        <v>0</v>
      </c>
      <c r="T44" s="43"/>
      <c r="U44" s="42">
        <f>U43+V43</f>
        <v>193</v>
      </c>
      <c r="V44" s="43"/>
      <c r="W44" s="42">
        <f>W43+X43</f>
        <v>3551</v>
      </c>
      <c r="X44" s="43"/>
      <c r="Y44" s="42">
        <f>Y43+Z43</f>
        <v>456</v>
      </c>
      <c r="Z44" s="43"/>
      <c r="AA44" s="42">
        <f>AA43+AB43</f>
        <v>10528</v>
      </c>
      <c r="AB44" s="46"/>
      <c r="AC44" s="22">
        <f>Q44+S44+U44+W44+Y44</f>
        <v>10528</v>
      </c>
      <c r="AE44" s="5" t="s">
        <v>0</v>
      </c>
      <c r="AF44" s="44">
        <f>IFERROR(B44/Q44,"N.A.")</f>
        <v>3995.3160556257908</v>
      </c>
      <c r="AG44" s="45"/>
      <c r="AH44" s="44" t="str">
        <f>IFERROR(D44/S44,"N.A.")</f>
        <v>N.A.</v>
      </c>
      <c r="AI44" s="45"/>
      <c r="AJ44" s="44">
        <f>IFERROR(F44/U44,"N.A.")</f>
        <v>2000</v>
      </c>
      <c r="AK44" s="45"/>
      <c r="AL44" s="44">
        <f>IFERROR(H44/W44,"N.A.")</f>
        <v>3815.5294283300477</v>
      </c>
      <c r="AM44" s="45"/>
      <c r="AN44" s="44">
        <f>IFERROR(J44/Y44,"N.A.")</f>
        <v>0</v>
      </c>
      <c r="AO44" s="45"/>
      <c r="AP44" s="44">
        <f>IFERROR(L44/AA44,"N.A.")</f>
        <v>3725.047967325228</v>
      </c>
      <c r="AQ44" s="45"/>
      <c r="AR44" s="16">
        <f>IFERROR(N44/AC44, "N.A.")</f>
        <v>3725.047967325228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schemas.openxmlformats.org/package/2006/metadata/core-properties"/>
    <ds:schemaRef ds:uri="3946fdfc-da00-409a-95df-cd9f19cc2a9a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2018 T4</dc:title>
  <dc:subject>Matriz Hussmanns Quintana Roo, 2018-T4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2025-12-16T14:44:23Z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